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y176\Desktop\"/>
    </mc:Choice>
  </mc:AlternateContent>
  <bookViews>
    <workbookView windowWidth="22552" windowHeight="11655" firstSheet="1" activeTab="6"/>
  </bookViews>
  <sheets>
    <sheet name="金融情况表" sheetId="7" r:id="rId1"/>
    <sheet name="国贸情况表" sheetId="1" r:id="rId2"/>
    <sheet name="金科情况表" sheetId="5" r:id="rId3"/>
    <sheet name="投资情况表" sheetId="8" r:id="rId4"/>
    <sheet name="互金情况表" sheetId="9" r:id="rId5"/>
    <sheet name="金融（专升本）" sheetId="10" r:id="rId6"/>
    <sheet name="国贸（专升本）" sheetId="11" r:id="rId7"/>
    <sheet name="呈报表" sheetId="2" r:id="rId8"/>
  </sheets>
  <externalReferences>
    <externalReference r:id="rId9"/>
    <externalReference r:id="rId10"/>
  </externalReferences>
  <definedNames>
    <definedName name="_xlnm._FilterDatabase" localSheetId="1" hidden="1">国贸情况表!$A$4:$XFC$136</definedName>
    <definedName name="_xlnm._FilterDatabase" localSheetId="2" hidden="1">金科情况表!$A$4:$XFC$98</definedName>
    <definedName name="_xlnm.Print_Titles" localSheetId="1">国贸情况表!$1:$4</definedName>
    <definedName name="_xlnm.Print_Area" localSheetId="1">国贸情况表!$A$1:$T$127</definedName>
    <definedName name="_xlnm.Print_Titles" localSheetId="2">金科情况表!$1:$4</definedName>
    <definedName name="_xlnm.Print_Area" localSheetId="2">金科情况表!$A$1:$T$92</definedName>
    <definedName name="_xlnm._FilterDatabase" localSheetId="0" hidden="1">金融情况表!$A$5:$XFC$309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<sst xmlns="http://schemas.openxmlformats.org/spreadsheetml/2006/main" count="1785" uniqueCount="1604">
  <si>
    <t>附件1：</t>
  </si>
  <si>
    <t>2025-2026学年综合素测评情况总表</t>
  </si>
  <si>
    <t>序号</t>
  </si>
  <si>
    <t>学号</t>
  </si>
  <si>
    <t>姓名</t>
  </si>
  <si>
    <t>学业成绩（70）</t>
  </si>
  <si>
    <t>4+X活动分（30）</t>
  </si>
  <si>
    <t>其他表现测评分（50）</t>
  </si>
  <si>
    <t>扣分</t>
  </si>
  <si>
    <t>合计</t>
  </si>
  <si>
    <t>申报奖项</t>
  </si>
  <si>
    <t>原始分</t>
  </si>
  <si>
    <t>折算分</t>
  </si>
  <si>
    <t>排名</t>
  </si>
  <si>
    <t>百分比</t>
  </si>
  <si>
    <t>折算总分</t>
  </si>
  <si>
    <t>总排名</t>
  </si>
  <si>
    <t>总百分比</t>
  </si>
  <si>
    <t>202311080129</t>
  </si>
  <si>
    <t>翁文锋</t>
  </si>
  <si>
    <t>202311080640</t>
  </si>
  <si>
    <t>誉秀莹</t>
  </si>
  <si>
    <t>202311080418</t>
  </si>
  <si>
    <t>刘杏蕊</t>
  </si>
  <si>
    <t>202311080103</t>
  </si>
  <si>
    <t>陈炫锰</t>
  </si>
  <si>
    <t>202311080642</t>
  </si>
  <si>
    <t>曾俐银</t>
  </si>
  <si>
    <t>202311080320</t>
  </si>
  <si>
    <t>马思陈</t>
  </si>
  <si>
    <t>202311080341</t>
  </si>
  <si>
    <t>叶慧颖</t>
  </si>
  <si>
    <t>202311080140</t>
  </si>
  <si>
    <t>朱俊欣</t>
  </si>
  <si>
    <t>202311080202</t>
  </si>
  <si>
    <t>陈亿铭</t>
  </si>
  <si>
    <t>202311080414</t>
  </si>
  <si>
    <t>梁卓权</t>
  </si>
  <si>
    <t>202311080213</t>
  </si>
  <si>
    <t>黄颖棋</t>
  </si>
  <si>
    <t>202311080645</t>
  </si>
  <si>
    <t>钟茜如</t>
  </si>
  <si>
    <t>202311081108</t>
  </si>
  <si>
    <t>吴桐澍</t>
  </si>
  <si>
    <t>202311080314</t>
  </si>
  <si>
    <t>李苑</t>
  </si>
  <si>
    <t>202311080601</t>
  </si>
  <si>
    <t>蔡晓琳</t>
  </si>
  <si>
    <t>202311080622</t>
  </si>
  <si>
    <t>林海清</t>
  </si>
  <si>
    <t>202311080310</t>
  </si>
  <si>
    <t>雷善婷</t>
  </si>
  <si>
    <t>202311080604</t>
  </si>
  <si>
    <t>陈思羽</t>
  </si>
  <si>
    <t>202311080517</t>
  </si>
  <si>
    <t>刘家好</t>
  </si>
  <si>
    <t>202311080512</t>
  </si>
  <si>
    <t>李佳璇</t>
  </si>
  <si>
    <t>202311080538</t>
  </si>
  <si>
    <t>曾晓彤</t>
  </si>
  <si>
    <t>202311081112</t>
  </si>
  <si>
    <t>叶曙漫</t>
  </si>
  <si>
    <t>202311080338</t>
  </si>
  <si>
    <t>谢雪仪</t>
  </si>
  <si>
    <t>202311080532</t>
  </si>
  <si>
    <t>吴桂娴</t>
  </si>
  <si>
    <t>202311080533</t>
  </si>
  <si>
    <t>吴嘉瑜</t>
  </si>
  <si>
    <t>202311080525</t>
  </si>
  <si>
    <t>孙楷墁</t>
  </si>
  <si>
    <t>202311080235</t>
  </si>
  <si>
    <t>徐娅玲</t>
  </si>
  <si>
    <t>202311080313</t>
  </si>
  <si>
    <t>李学金</t>
  </si>
  <si>
    <t>202311080307</t>
  </si>
  <si>
    <t>黄敬然</t>
  </si>
  <si>
    <t>202311080501</t>
  </si>
  <si>
    <t>蔡绮静</t>
  </si>
  <si>
    <t>202311040141</t>
  </si>
  <si>
    <t>杨颖薇</t>
  </si>
  <si>
    <t>202311080208</t>
  </si>
  <si>
    <t>洪林纯</t>
  </si>
  <si>
    <t>202311080218</t>
  </si>
  <si>
    <t>金钰美</t>
  </si>
  <si>
    <t>202311080518</t>
  </si>
  <si>
    <t>罗彩婵</t>
  </si>
  <si>
    <t>202311080632</t>
  </si>
  <si>
    <t>吴茵琪</t>
  </si>
  <si>
    <t>202311080136</t>
  </si>
  <si>
    <t>张琪莹</t>
  </si>
  <si>
    <t>202311080220</t>
  </si>
  <si>
    <t>黎士钰</t>
  </si>
  <si>
    <t>202311080514</t>
  </si>
  <si>
    <t>李妍涵</t>
  </si>
  <si>
    <t>202311080337</t>
  </si>
  <si>
    <t>谢丽敏</t>
  </si>
  <si>
    <t>202311080113</t>
  </si>
  <si>
    <t>李欣艺</t>
  </si>
  <si>
    <t>202311080531</t>
  </si>
  <si>
    <t>温媛媛</t>
  </si>
  <si>
    <t>202311080511</t>
  </si>
  <si>
    <t>黎丽怡</t>
  </si>
  <si>
    <t>202311080409</t>
  </si>
  <si>
    <t>黄溶</t>
  </si>
  <si>
    <t>202311080101</t>
  </si>
  <si>
    <t>曹梦雅</t>
  </si>
  <si>
    <t>202311081106</t>
  </si>
  <si>
    <t>田超然</t>
  </si>
  <si>
    <t>202311080548</t>
  </si>
  <si>
    <t>杨雅雯</t>
  </si>
  <si>
    <t>202311081101</t>
  </si>
  <si>
    <t>陈奕瑾</t>
  </si>
  <si>
    <t>202311080201</t>
  </si>
  <si>
    <t>陈海珣</t>
  </si>
  <si>
    <t>202311080526</t>
  </si>
  <si>
    <t>唐倩怡</t>
  </si>
  <si>
    <t>202311080540</t>
  </si>
  <si>
    <t>张倩瑜</t>
  </si>
  <si>
    <t>202311080607</t>
  </si>
  <si>
    <t>丁珊珊</t>
  </si>
  <si>
    <t>202311080230</t>
  </si>
  <si>
    <t>莫颖欣</t>
  </si>
  <si>
    <t>202311080432</t>
  </si>
  <si>
    <t>杨梓莹</t>
  </si>
  <si>
    <t>202311080515</t>
  </si>
  <si>
    <t>梁诗淼</t>
  </si>
  <si>
    <t>202311080509</t>
  </si>
  <si>
    <t>江好</t>
  </si>
  <si>
    <t>202311080405</t>
  </si>
  <si>
    <t>冯焯谊</t>
  </si>
  <si>
    <t>202311080132</t>
  </si>
  <si>
    <t>杨耿翘</t>
  </si>
  <si>
    <t>202311080214</t>
  </si>
  <si>
    <t>黄宇兰</t>
  </si>
  <si>
    <t>202311080413</t>
  </si>
  <si>
    <t>李珊珊</t>
  </si>
  <si>
    <t>202311080244</t>
  </si>
  <si>
    <t>郑晓彤</t>
  </si>
  <si>
    <t>202311080633</t>
  </si>
  <si>
    <t>吴芷盈</t>
  </si>
  <si>
    <t>202311080106</t>
  </si>
  <si>
    <t>郭天蓝</t>
  </si>
  <si>
    <t>202311080416</t>
  </si>
  <si>
    <t>林宇鸿</t>
  </si>
  <si>
    <t>202311080624</t>
  </si>
  <si>
    <t>林嘉丽</t>
  </si>
  <si>
    <t>202311080628</t>
  </si>
  <si>
    <t>王佳怡</t>
  </si>
  <si>
    <t>202311080549</t>
  </si>
  <si>
    <t>姚明慧</t>
  </si>
  <si>
    <t>202311080114</t>
  </si>
  <si>
    <t>李颖怡</t>
  </si>
  <si>
    <t>202311080301</t>
  </si>
  <si>
    <t>陈敏怡</t>
  </si>
  <si>
    <t>202301060123</t>
  </si>
  <si>
    <t>张曦予</t>
  </si>
  <si>
    <t>202311080346</t>
  </si>
  <si>
    <t>黄冰旋</t>
  </si>
  <si>
    <t>202311080436</t>
  </si>
  <si>
    <t>曾建皓</t>
  </si>
  <si>
    <t>202311080119</t>
  </si>
  <si>
    <t>罗欣</t>
  </si>
  <si>
    <t>202311160142</t>
  </si>
  <si>
    <t>202311080536</t>
  </si>
  <si>
    <t>谢睿凯</t>
  </si>
  <si>
    <t>202311080539</t>
  </si>
  <si>
    <t>詹淼</t>
  </si>
  <si>
    <t>202311080542</t>
  </si>
  <si>
    <t>张子琦</t>
  </si>
  <si>
    <t>202311080613</t>
  </si>
  <si>
    <t>胡思宇</t>
  </si>
  <si>
    <t>202311081104</t>
  </si>
  <si>
    <t>彭雪娟</t>
  </si>
  <si>
    <t>202311080221</t>
  </si>
  <si>
    <t>黎晓华</t>
  </si>
  <si>
    <t>202311080433</t>
  </si>
  <si>
    <t>叶珈懿</t>
  </si>
  <si>
    <t>202311080133</t>
  </si>
  <si>
    <t>尧婷</t>
  </si>
  <si>
    <t>202311080204</t>
  </si>
  <si>
    <t>邓桂思</t>
  </si>
  <si>
    <t>202311080643</t>
  </si>
  <si>
    <t>张凝露</t>
  </si>
  <si>
    <t>202311080335</t>
  </si>
  <si>
    <t>肖智棪</t>
  </si>
  <si>
    <t>202311080408</t>
  </si>
  <si>
    <t>黄嘉雯</t>
  </si>
  <si>
    <t>202311080127</t>
  </si>
  <si>
    <t>温纯</t>
  </si>
  <si>
    <t>202311081103</t>
  </si>
  <si>
    <t>罗梓轩</t>
  </si>
  <si>
    <t>202311080108</t>
  </si>
  <si>
    <t>黄惠蕴</t>
  </si>
  <si>
    <t>202311080343</t>
  </si>
  <si>
    <t>游佳婧</t>
  </si>
  <si>
    <t>202311081107</t>
  </si>
  <si>
    <t>王永强</t>
  </si>
  <si>
    <t>202311080524</t>
  </si>
  <si>
    <t>彭子庭</t>
  </si>
  <si>
    <t>202311080339</t>
  </si>
  <si>
    <t>熊佳琪</t>
  </si>
  <si>
    <t>202311080109</t>
  </si>
  <si>
    <t>黄晓思</t>
  </si>
  <si>
    <t>202311080123</t>
  </si>
  <si>
    <t>孙露菲</t>
  </si>
  <si>
    <t>202311080410</t>
  </si>
  <si>
    <t>黄信</t>
  </si>
  <si>
    <t>202311080437</t>
  </si>
  <si>
    <t>曾星辉</t>
  </si>
  <si>
    <t>202311080233</t>
  </si>
  <si>
    <t>吴恩浠</t>
  </si>
  <si>
    <t>202311080619</t>
  </si>
  <si>
    <t>李琬琳</t>
  </si>
  <si>
    <t>202311080138</t>
  </si>
  <si>
    <t>钟柔柔</t>
  </si>
  <si>
    <t>202311080415</t>
  </si>
  <si>
    <t>林晓愉</t>
  </si>
  <si>
    <t>202301040202</t>
  </si>
  <si>
    <t>陈俊升</t>
  </si>
  <si>
    <t>202311080620</t>
  </si>
  <si>
    <t>李晓桐</t>
  </si>
  <si>
    <t>202311080420</t>
  </si>
  <si>
    <t>温思妤</t>
  </si>
  <si>
    <t>202311080226</t>
  </si>
  <si>
    <t>林秋怡</t>
  </si>
  <si>
    <t>202311080348</t>
  </si>
  <si>
    <t>许可琪</t>
  </si>
  <si>
    <t>202311080426</t>
  </si>
  <si>
    <t>香慧欣</t>
  </si>
  <si>
    <t>202311080617</t>
  </si>
  <si>
    <t>黄紫彤</t>
  </si>
  <si>
    <t>202311080246</t>
  </si>
  <si>
    <t>钟宇诗</t>
  </si>
  <si>
    <t>202311080528</t>
  </si>
  <si>
    <t>王予龄</t>
  </si>
  <si>
    <t>202311080222</t>
  </si>
  <si>
    <t>李佳泽</t>
  </si>
  <si>
    <t>202311080609</t>
  </si>
  <si>
    <t>付伯乐</t>
  </si>
  <si>
    <t>202311080424</t>
  </si>
  <si>
    <t>伍康权</t>
  </si>
  <si>
    <t>202311080614</t>
  </si>
  <si>
    <t>黄小云</t>
  </si>
  <si>
    <t>202311080648</t>
  </si>
  <si>
    <t>万利</t>
  </si>
  <si>
    <t>202311080507</t>
  </si>
  <si>
    <t>黄文熙</t>
  </si>
  <si>
    <t>202311080508</t>
  </si>
  <si>
    <t>黄晓楠</t>
  </si>
  <si>
    <t>202311080534</t>
  </si>
  <si>
    <t>伍诚浚</t>
  </si>
  <si>
    <t>202311080232</t>
  </si>
  <si>
    <t>韦卓君</t>
  </si>
  <si>
    <t>202311080116</t>
  </si>
  <si>
    <t>林深铭</t>
  </si>
  <si>
    <t>202311080137</t>
  </si>
  <si>
    <t>郑欣琪</t>
  </si>
  <si>
    <t>202311080238</t>
  </si>
  <si>
    <t>袁海滨</t>
  </si>
  <si>
    <t>202311080105</t>
  </si>
  <si>
    <t>冯梓堃</t>
  </si>
  <si>
    <t>202311160206</t>
  </si>
  <si>
    <t>陈伊妮</t>
  </si>
  <si>
    <t>202311081110</t>
  </si>
  <si>
    <t>薛宇鹏</t>
  </si>
  <si>
    <t>202311080215</t>
  </si>
  <si>
    <t>黄雨瑶</t>
  </si>
  <si>
    <t>202311080308</t>
  </si>
  <si>
    <t>黄淑桦</t>
  </si>
  <si>
    <t>202311080219</t>
  </si>
  <si>
    <t>黎海彦</t>
  </si>
  <si>
    <t>202311080329</t>
  </si>
  <si>
    <t>王婧祺</t>
  </si>
  <si>
    <t>202311080435</t>
  </si>
  <si>
    <t>俞晓岚</t>
  </si>
  <si>
    <t>202311080122</t>
  </si>
  <si>
    <t>苏可茵</t>
  </si>
  <si>
    <t>202311080333</t>
  </si>
  <si>
    <t>吴心怡</t>
  </si>
  <si>
    <t>202311080331</t>
  </si>
  <si>
    <t>吴军羿</t>
  </si>
  <si>
    <t>202311080618</t>
  </si>
  <si>
    <t>黎嘉欣</t>
  </si>
  <si>
    <t>202311080422</t>
  </si>
  <si>
    <t>吴彤</t>
  </si>
  <si>
    <t>202311080431</t>
  </si>
  <si>
    <t>杨芷祯</t>
  </si>
  <si>
    <t>202311080234</t>
  </si>
  <si>
    <t>萧钰儿</t>
  </si>
  <si>
    <t>202311080404</t>
  </si>
  <si>
    <t>陈泳君</t>
  </si>
  <si>
    <t>202311080417</t>
  </si>
  <si>
    <t>刘炳琏</t>
  </si>
  <si>
    <t>202311080504</t>
  </si>
  <si>
    <t>郭子锐</t>
  </si>
  <si>
    <t>202311080207</t>
  </si>
  <si>
    <t>何颖</t>
  </si>
  <si>
    <t>202311080210</t>
  </si>
  <si>
    <t>黄嘉玥</t>
  </si>
  <si>
    <t>202311080315</t>
  </si>
  <si>
    <t>梁汶熙</t>
  </si>
  <si>
    <t>202311080639</t>
  </si>
  <si>
    <t>余文韬</t>
  </si>
  <si>
    <t>202311080443</t>
  </si>
  <si>
    <t>黄启恒</t>
  </si>
  <si>
    <t>202311080429</t>
  </si>
  <si>
    <t>杨环玮</t>
  </si>
  <si>
    <t>202311080649</t>
  </si>
  <si>
    <t>望炜</t>
  </si>
  <si>
    <t>202311080634</t>
  </si>
  <si>
    <t>郗晓宇</t>
  </si>
  <si>
    <t>202311080442</t>
  </si>
  <si>
    <t>黄立帆</t>
  </si>
  <si>
    <t>202311080142</t>
  </si>
  <si>
    <t>何智豪</t>
  </si>
  <si>
    <t>202311081109</t>
  </si>
  <si>
    <t>夏雅情</t>
  </si>
  <si>
    <t>202311080407</t>
  </si>
  <si>
    <t>华伊玲</t>
  </si>
  <si>
    <t>202311080423</t>
  </si>
  <si>
    <t>吴影</t>
  </si>
  <si>
    <t>202311080641</t>
  </si>
  <si>
    <t>袁昕睿</t>
  </si>
  <si>
    <t>202311080537</t>
  </si>
  <si>
    <t>许业祥</t>
  </si>
  <si>
    <t>202311080510</t>
  </si>
  <si>
    <t>江希</t>
  </si>
  <si>
    <t>202311080441</t>
  </si>
  <si>
    <t>卓舒韵</t>
  </si>
  <si>
    <t>202311080245</t>
  </si>
  <si>
    <t>钟昕悦</t>
  </si>
  <si>
    <t>202311080203</t>
  </si>
  <si>
    <t>陈子瑶</t>
  </si>
  <si>
    <t>202311081114</t>
  </si>
  <si>
    <t>张宇轩</t>
  </si>
  <si>
    <t>202311080217</t>
  </si>
  <si>
    <t>江昱瑶</t>
  </si>
  <si>
    <t>202311080326</t>
  </si>
  <si>
    <t>沈梓洁</t>
  </si>
  <si>
    <t>202311080241</t>
  </si>
  <si>
    <t>曾怡</t>
  </si>
  <si>
    <t>202311080107</t>
  </si>
  <si>
    <t>何俏莹</t>
  </si>
  <si>
    <t>202311080621</t>
  </si>
  <si>
    <t>李筱茜</t>
  </si>
  <si>
    <t>202311080211</t>
  </si>
  <si>
    <t>黄洽生</t>
  </si>
  <si>
    <t>202311080309</t>
  </si>
  <si>
    <t>黄烨</t>
  </si>
  <si>
    <t>202311080317</t>
  </si>
  <si>
    <t>林潇沛</t>
  </si>
  <si>
    <t>202311080306</t>
  </si>
  <si>
    <t>洪彤</t>
  </si>
  <si>
    <t>202311080610</t>
  </si>
  <si>
    <t>官鑫杨</t>
  </si>
  <si>
    <t>202311080319</t>
  </si>
  <si>
    <t>罗志航</t>
  </si>
  <si>
    <t>202311080144</t>
  </si>
  <si>
    <t>李志轩</t>
  </si>
  <si>
    <t>202311080612</t>
  </si>
  <si>
    <t>洪欣洋</t>
  </si>
  <si>
    <t>202311080227</t>
  </si>
  <si>
    <t>林山烔</t>
  </si>
  <si>
    <t>202311080412</t>
  </si>
  <si>
    <t>李昂</t>
  </si>
  <si>
    <t>202311080616</t>
  </si>
  <si>
    <t>黄卓而</t>
  </si>
  <si>
    <t>202311080635</t>
  </si>
  <si>
    <t>严铭泽</t>
  </si>
  <si>
    <t>202311080625</t>
  </si>
  <si>
    <t>刘瑜</t>
  </si>
  <si>
    <t>202311080229</t>
  </si>
  <si>
    <t>莫杨杰</t>
  </si>
  <si>
    <t>202311040118</t>
  </si>
  <si>
    <t>刘文典</t>
  </si>
  <si>
    <t>202311080311</t>
  </si>
  <si>
    <t>李成煜</t>
  </si>
  <si>
    <t>202304170111</t>
  </si>
  <si>
    <t>黄文鑫</t>
  </si>
  <si>
    <t>202311080421</t>
  </si>
  <si>
    <t>文采</t>
  </si>
  <si>
    <t>202311080324</t>
  </si>
  <si>
    <t>屈海霖</t>
  </si>
  <si>
    <t>202311080325</t>
  </si>
  <si>
    <t>容晓波</t>
  </si>
  <si>
    <t>202311080626</t>
  </si>
  <si>
    <t>马晨旭</t>
  </si>
  <si>
    <t>202311080447</t>
  </si>
  <si>
    <t>王正雄</t>
  </si>
  <si>
    <t>202311080216</t>
  </si>
  <si>
    <t>黄智博</t>
  </si>
  <si>
    <t>202311080141</t>
  </si>
  <si>
    <t>何志健</t>
  </si>
  <si>
    <t>202311080547</t>
  </si>
  <si>
    <t>阮婧婧</t>
  </si>
  <si>
    <t>202311080605</t>
  </si>
  <si>
    <t>陈奕佳</t>
  </si>
  <si>
    <t>202311080637</t>
  </si>
  <si>
    <t>尹嘉昊</t>
  </si>
  <si>
    <t>202311080502</t>
  </si>
  <si>
    <t>陈越杭</t>
  </si>
  <si>
    <t>202311080446</t>
  </si>
  <si>
    <t>苏博润</t>
  </si>
  <si>
    <t>202311080546</t>
  </si>
  <si>
    <t>麦君洪</t>
  </si>
  <si>
    <t>202311080125</t>
  </si>
  <si>
    <t>谭力媛</t>
  </si>
  <si>
    <t>202311080110</t>
  </si>
  <si>
    <t>黄卓熙</t>
  </si>
  <si>
    <t>202311080323</t>
  </si>
  <si>
    <t>丘宇涛</t>
  </si>
  <si>
    <t>202311080248</t>
  </si>
  <si>
    <t>周子杰</t>
  </si>
  <si>
    <t>202311080427</t>
  </si>
  <si>
    <t>谢狄杰</t>
  </si>
  <si>
    <t>202311080520</t>
  </si>
  <si>
    <t>莫双梅</t>
  </si>
  <si>
    <t>202311080236</t>
  </si>
  <si>
    <t>薛乐</t>
  </si>
  <si>
    <t>202311080440</t>
  </si>
  <si>
    <t>周勇</t>
  </si>
  <si>
    <t>202311081111</t>
  </si>
  <si>
    <t>叶飞扬</t>
  </si>
  <si>
    <t>202311080239</t>
  </si>
  <si>
    <t>袁浚杰</t>
  </si>
  <si>
    <t>202311080148</t>
  </si>
  <si>
    <t>谭祖婷</t>
  </si>
  <si>
    <t>202311080209</t>
  </si>
  <si>
    <t>胡嘉欣</t>
  </si>
  <si>
    <t>202311080623</t>
  </si>
  <si>
    <t>林佳盈</t>
  </si>
  <si>
    <t>202311080636</t>
  </si>
  <si>
    <t>叶子平</t>
  </si>
  <si>
    <t>202311080449</t>
  </si>
  <si>
    <t>周鸿杰</t>
  </si>
  <si>
    <t>202311080316</t>
  </si>
  <si>
    <t>林冠宇</t>
  </si>
  <si>
    <t>202311080130</t>
  </si>
  <si>
    <t>徐嘉倩</t>
  </si>
  <si>
    <t>202311080112</t>
  </si>
  <si>
    <t>李斯玲</t>
  </si>
  <si>
    <t>202311080544</t>
  </si>
  <si>
    <t>朱益君</t>
  </si>
  <si>
    <t>202311080342</t>
  </si>
  <si>
    <t>叶雅婷</t>
  </si>
  <si>
    <t>202311080439</t>
  </si>
  <si>
    <t>郑韦杰</t>
  </si>
  <si>
    <t>202311080428</t>
  </si>
  <si>
    <t>谢一炜</t>
  </si>
  <si>
    <t>202311080117</t>
  </si>
  <si>
    <t>刘嘉烨</t>
  </si>
  <si>
    <t>202311080243</t>
  </si>
  <si>
    <t>张膺凯</t>
  </si>
  <si>
    <t>202311080650</t>
  </si>
  <si>
    <t>谢欣旸</t>
  </si>
  <si>
    <t>202311080247</t>
  </si>
  <si>
    <t>钟兆桐</t>
  </si>
  <si>
    <t>202311080240</t>
  </si>
  <si>
    <t>曾明炜</t>
  </si>
  <si>
    <t>202304150315</t>
  </si>
  <si>
    <t>廖泽熙</t>
  </si>
  <si>
    <t>202311080608</t>
  </si>
  <si>
    <t>丁桐</t>
  </si>
  <si>
    <t>202311080434</t>
  </si>
  <si>
    <t>尹程烽</t>
  </si>
  <si>
    <t>202304170117</t>
  </si>
  <si>
    <t>李思乐</t>
  </si>
  <si>
    <t>202311080448</t>
  </si>
  <si>
    <t>钟宏韬</t>
  </si>
  <si>
    <t>202311080321</t>
  </si>
  <si>
    <t>聂钰婷</t>
  </si>
  <si>
    <t>202311080541</t>
  </si>
  <si>
    <t>张赜</t>
  </si>
  <si>
    <t>202311040142</t>
  </si>
  <si>
    <t>张以平</t>
  </si>
  <si>
    <t>202311080126</t>
  </si>
  <si>
    <t>汪嘉琳</t>
  </si>
  <si>
    <t>202311080644</t>
  </si>
  <si>
    <t>张拓镇</t>
  </si>
  <si>
    <t>202311080322</t>
  </si>
  <si>
    <t>欧健恒</t>
  </si>
  <si>
    <t>202311080312</t>
  </si>
  <si>
    <t>李晓鹏</t>
  </si>
  <si>
    <t>202311080135</t>
  </si>
  <si>
    <t>张美玲</t>
  </si>
  <si>
    <t>202311080345</t>
  </si>
  <si>
    <t>郑玉娟</t>
  </si>
  <si>
    <t>202311080124</t>
  </si>
  <si>
    <t>覃俊通</t>
  </si>
  <si>
    <t>202311080146</t>
  </si>
  <si>
    <t>倪燕恒</t>
  </si>
  <si>
    <t>202311080430</t>
  </si>
  <si>
    <t>杨慧</t>
  </si>
  <si>
    <t>202311080519</t>
  </si>
  <si>
    <t>吕咏美</t>
  </si>
  <si>
    <t>202311080506</t>
  </si>
  <si>
    <t>黄涛凯</t>
  </si>
  <si>
    <t>202311080513</t>
  </si>
  <si>
    <t>李嘉贤</t>
  </si>
  <si>
    <t>202311080403</t>
  </si>
  <si>
    <t>陈森</t>
  </si>
  <si>
    <t>202311080143</t>
  </si>
  <si>
    <t>李相怡</t>
  </si>
  <si>
    <t>202311080425</t>
  </si>
  <si>
    <t>先晋</t>
  </si>
  <si>
    <t>202311080611</t>
  </si>
  <si>
    <t>贺博远</t>
  </si>
  <si>
    <t>202311080327</t>
  </si>
  <si>
    <t>田宇轩</t>
  </si>
  <si>
    <t>202311080332</t>
  </si>
  <si>
    <t>吴若璲</t>
  </si>
  <si>
    <t>202311080344</t>
  </si>
  <si>
    <t>曾曦旻</t>
  </si>
  <si>
    <t>202311080237</t>
  </si>
  <si>
    <t>叶满林</t>
  </si>
  <si>
    <t>202311080406</t>
  </si>
  <si>
    <t>郭樱淇</t>
  </si>
  <si>
    <t>202311080139</t>
  </si>
  <si>
    <t>钟雨孜</t>
  </si>
  <si>
    <t>202311080627</t>
  </si>
  <si>
    <t>莫禹侯</t>
  </si>
  <si>
    <t>202311080401</t>
  </si>
  <si>
    <t>陈冠宏</t>
  </si>
  <si>
    <t>202311080606</t>
  </si>
  <si>
    <t>陈梓泓</t>
  </si>
  <si>
    <t>202311081115</t>
  </si>
  <si>
    <t>丁启瀚</t>
  </si>
  <si>
    <t>202311080419</t>
  </si>
  <si>
    <t>石炜浩</t>
  </si>
  <si>
    <t>202311080120</t>
  </si>
  <si>
    <t>沈晖皓</t>
  </si>
  <si>
    <t>202311080228</t>
  </si>
  <si>
    <t>毛蕴茹</t>
  </si>
  <si>
    <t>202311080340</t>
  </si>
  <si>
    <t>徐国洋</t>
  </si>
  <si>
    <t>202311080225</t>
  </si>
  <si>
    <t>林利明</t>
  </si>
  <si>
    <t>202311080529</t>
  </si>
  <si>
    <t>王雨彤</t>
  </si>
  <si>
    <t>202311080212</t>
  </si>
  <si>
    <t>黄田裕</t>
  </si>
  <si>
    <t>202311080646</t>
  </si>
  <si>
    <t>周霖</t>
  </si>
  <si>
    <t>202311080102</t>
  </si>
  <si>
    <t>陈威粼</t>
  </si>
  <si>
    <t>202311080505</t>
  </si>
  <si>
    <t>何灏泓</t>
  </si>
  <si>
    <t>202311080336</t>
  </si>
  <si>
    <t>谢焕谊</t>
  </si>
  <si>
    <t>202311080602</t>
  </si>
  <si>
    <t>陈冠文</t>
  </si>
  <si>
    <t>202311080522</t>
  </si>
  <si>
    <t>彭家豪</t>
  </si>
  <si>
    <t>202311080334</t>
  </si>
  <si>
    <t>香纪呈</t>
  </si>
  <si>
    <t>202311080131</t>
  </si>
  <si>
    <t>徐远航</t>
  </si>
  <si>
    <t>202311080149</t>
  </si>
  <si>
    <t>王浩宇</t>
  </si>
  <si>
    <t>202311081102</t>
  </si>
  <si>
    <t>黄健钊</t>
  </si>
  <si>
    <t>202311080145</t>
  </si>
  <si>
    <t>林庭武</t>
  </si>
  <si>
    <t>202311080631</t>
  </si>
  <si>
    <t>吴炫昊</t>
  </si>
  <si>
    <t>202311080647</t>
  </si>
  <si>
    <t>庄铭媛</t>
  </si>
  <si>
    <t>202311080302</t>
  </si>
  <si>
    <t>陈谦礼</t>
  </si>
  <si>
    <t>202311080104</t>
  </si>
  <si>
    <t>杜钰灵</t>
  </si>
  <si>
    <t>202311080444</t>
  </si>
  <si>
    <t>李文翔</t>
  </si>
  <si>
    <t>202311080111</t>
  </si>
  <si>
    <t>金奕涵</t>
  </si>
  <si>
    <t>202111080030</t>
  </si>
  <si>
    <t>朱伟航</t>
  </si>
  <si>
    <t>202311080223</t>
  </si>
  <si>
    <t>李睿韵</t>
  </si>
  <si>
    <t>202311080328</t>
  </si>
  <si>
    <t>王浩骅</t>
  </si>
  <si>
    <t>202311080231</t>
  </si>
  <si>
    <t>彭颂凯</t>
  </si>
  <si>
    <t>202311081113</t>
  </si>
  <si>
    <t>张希蕾</t>
  </si>
  <si>
    <t>202311080516</t>
  </si>
  <si>
    <t>林宇豪</t>
  </si>
  <si>
    <t>202311080503</t>
  </si>
  <si>
    <t>丁国宇</t>
  </si>
  <si>
    <t>202311080242</t>
  </si>
  <si>
    <t>詹奕</t>
  </si>
  <si>
    <t>202311080629</t>
  </si>
  <si>
    <t>魏燚凡</t>
  </si>
  <si>
    <t>202311080530</t>
  </si>
  <si>
    <t>王正皓</t>
  </si>
  <si>
    <t>202311080330</t>
  </si>
  <si>
    <t>王军</t>
  </si>
  <si>
    <t>202311080206</t>
  </si>
  <si>
    <t>耿泊宁</t>
  </si>
  <si>
    <t>202311080224</t>
  </si>
  <si>
    <t>林峰</t>
  </si>
  <si>
    <t>202304170126</t>
  </si>
  <si>
    <t>吕林峰</t>
  </si>
  <si>
    <t>202311081105</t>
  </si>
  <si>
    <t>汤文</t>
  </si>
  <si>
    <t>202311080147</t>
  </si>
  <si>
    <t>倪振宇</t>
  </si>
  <si>
    <t>202311080603</t>
  </si>
  <si>
    <t>陈海鹏</t>
  </si>
  <si>
    <t>202311080318</t>
  </si>
  <si>
    <t>刘洪宇</t>
  </si>
  <si>
    <t>202311080205</t>
  </si>
  <si>
    <t>范韵诗</t>
  </si>
  <si>
    <t>202311130240</t>
  </si>
  <si>
    <t>张钰豪</t>
  </si>
  <si>
    <t>202311080303</t>
  </si>
  <si>
    <t>陈永铎</t>
  </si>
  <si>
    <t>202311080347</t>
  </si>
  <si>
    <t>吴宇航</t>
  </si>
  <si>
    <t>202311080445</t>
  </si>
  <si>
    <t>母岩冰</t>
  </si>
  <si>
    <t>202211080211</t>
  </si>
  <si>
    <t>吴泽活</t>
  </si>
  <si>
    <t>202311080121</t>
  </si>
  <si>
    <t>宋柯霖</t>
  </si>
  <si>
    <t>202311081116</t>
  </si>
  <si>
    <t>李之烽</t>
  </si>
  <si>
    <t>折算分计算公式：=D4/MAX($D$4:$D$22)*70</t>
  </si>
  <si>
    <t>排名计算公式：=RANK(E5,$E$5:$E$22)</t>
  </si>
  <si>
    <t>百分比计算公式：=IFERROR(RANK(E5,$E$5:$E$22)/COUNT($E$5:$E$22),0)</t>
  </si>
  <si>
    <t>其他表现折算分计算公式：=IF(L5&gt;=50,50,L5)</t>
  </si>
  <si>
    <t>202311040103</t>
  </si>
  <si>
    <t>陈伊依</t>
  </si>
  <si>
    <t>202311040108</t>
  </si>
  <si>
    <t>黄慧雯</t>
  </si>
  <si>
    <t>202311040114</t>
  </si>
  <si>
    <t>李悦</t>
  </si>
  <si>
    <t>202311040101</t>
  </si>
  <si>
    <t>蔡佳华</t>
  </si>
  <si>
    <t>202311040111</t>
  </si>
  <si>
    <t>黎文慈</t>
  </si>
  <si>
    <t>202311040122</t>
  </si>
  <si>
    <t>吕楚蓝</t>
  </si>
  <si>
    <t>202311040123</t>
  </si>
  <si>
    <t>麦绮彤</t>
  </si>
  <si>
    <t>202311040132</t>
  </si>
  <si>
    <t>赵沁琳</t>
  </si>
  <si>
    <t>202311040133</t>
  </si>
  <si>
    <t>钟雨婷</t>
  </si>
  <si>
    <t>202304170119</t>
  </si>
  <si>
    <t>李樱慧</t>
  </si>
  <si>
    <t>202311040104</t>
  </si>
  <si>
    <t>陈泳思</t>
  </si>
  <si>
    <t>202311040113</t>
  </si>
  <si>
    <t>李睿鹏</t>
  </si>
  <si>
    <t>202311040120</t>
  </si>
  <si>
    <t>卢帼妍</t>
  </si>
  <si>
    <t>202311040130</t>
  </si>
  <si>
    <t>张丽颖</t>
  </si>
  <si>
    <t>202311040131</t>
  </si>
  <si>
    <t>张萌</t>
  </si>
  <si>
    <t>202211040071</t>
  </si>
  <si>
    <t>马妍淇</t>
  </si>
  <si>
    <t>202311040106</t>
  </si>
  <si>
    <t>冯晓棠</t>
  </si>
  <si>
    <t>202311040110</t>
  </si>
  <si>
    <t>黎璧荧</t>
  </si>
  <si>
    <t>202311040112</t>
  </si>
  <si>
    <t>李蕊</t>
  </si>
  <si>
    <t>202311040117</t>
  </si>
  <si>
    <t>刘济珲</t>
  </si>
  <si>
    <t>202311040125</t>
  </si>
  <si>
    <t>王芷晴</t>
  </si>
  <si>
    <t>202311040136</t>
  </si>
  <si>
    <t>庄佳佳</t>
  </si>
  <si>
    <t>202111040054</t>
  </si>
  <si>
    <t>苏卓灵</t>
  </si>
  <si>
    <t>202311040116</t>
  </si>
  <si>
    <t>列彦霖</t>
  </si>
  <si>
    <t>202311040127</t>
  </si>
  <si>
    <t>肖菲</t>
  </si>
  <si>
    <t>202311040102</t>
  </si>
  <si>
    <t>陈兴怡</t>
  </si>
  <si>
    <t>202311040119</t>
  </si>
  <si>
    <t>刘晓茵</t>
  </si>
  <si>
    <t>202311040134</t>
  </si>
  <si>
    <t>周颖</t>
  </si>
  <si>
    <t>202311040135</t>
  </si>
  <si>
    <t>朱颖欣</t>
  </si>
  <si>
    <t>202311040137</t>
  </si>
  <si>
    <t>黄可怡</t>
  </si>
  <si>
    <t>202311040105</t>
  </si>
  <si>
    <t>房学怡</t>
  </si>
  <si>
    <t>202311040107</t>
  </si>
  <si>
    <t>傅颖</t>
  </si>
  <si>
    <t>202311040121</t>
  </si>
  <si>
    <t>卢奕希</t>
  </si>
  <si>
    <t>202311040126</t>
  </si>
  <si>
    <t>温壤</t>
  </si>
  <si>
    <t>202311040140</t>
  </si>
  <si>
    <t>麦卓莹</t>
  </si>
  <si>
    <t>202306110248</t>
  </si>
  <si>
    <t>张栢霖</t>
  </si>
  <si>
    <t>202311040109</t>
  </si>
  <si>
    <t>黄凌志</t>
  </si>
  <si>
    <t>202311040115</t>
  </si>
  <si>
    <t>梁浩妍</t>
  </si>
  <si>
    <t>202311040124</t>
  </si>
  <si>
    <t>彭进清</t>
  </si>
  <si>
    <t>202311040203</t>
  </si>
  <si>
    <t>陈博鸿</t>
  </si>
  <si>
    <t>202311040217</t>
  </si>
  <si>
    <t>黄烁</t>
  </si>
  <si>
    <t>202311040225</t>
  </si>
  <si>
    <t>李宛宜</t>
  </si>
  <si>
    <t>202311040230</t>
  </si>
  <si>
    <t>麦晓贤</t>
  </si>
  <si>
    <t>202311040239</t>
  </si>
  <si>
    <t>徐子熙</t>
  </si>
  <si>
    <t>202311040241</t>
  </si>
  <si>
    <t>叶子恒</t>
  </si>
  <si>
    <t>202311040247</t>
  </si>
  <si>
    <t>朱奕霏</t>
  </si>
  <si>
    <t>202311040206</t>
  </si>
  <si>
    <t>陈俐文</t>
  </si>
  <si>
    <t>202311040224</t>
  </si>
  <si>
    <t>李仁义</t>
  </si>
  <si>
    <t>202311040234</t>
  </si>
  <si>
    <t>王诗域</t>
  </si>
  <si>
    <t>202311040210</t>
  </si>
  <si>
    <t>丁焱</t>
  </si>
  <si>
    <t>202311040212</t>
  </si>
  <si>
    <t>郭漫琪</t>
  </si>
  <si>
    <t>202311040218</t>
  </si>
  <si>
    <t>黄心琳</t>
  </si>
  <si>
    <t>202311040220</t>
  </si>
  <si>
    <t>江玉婷</t>
  </si>
  <si>
    <t>202311040221</t>
  </si>
  <si>
    <t>寇文瑶</t>
  </si>
  <si>
    <t>202311040233</t>
  </si>
  <si>
    <t>汪子怡</t>
  </si>
  <si>
    <t>202311040237</t>
  </si>
  <si>
    <t>伍楚童</t>
  </si>
  <si>
    <t>202311040202</t>
  </si>
  <si>
    <t>曹榆佳</t>
  </si>
  <si>
    <t>202311040209</t>
  </si>
  <si>
    <t>丁嘉涵</t>
  </si>
  <si>
    <t>202311040213</t>
  </si>
  <si>
    <t>郭泳之</t>
  </si>
  <si>
    <t>202311040226</t>
  </si>
  <si>
    <t>李振华</t>
  </si>
  <si>
    <t>202311040229</t>
  </si>
  <si>
    <t>卢秋雨</t>
  </si>
  <si>
    <t>202311040207</t>
  </si>
  <si>
    <t>陈昕淇</t>
  </si>
  <si>
    <t>202311040208</t>
  </si>
  <si>
    <t>邓宇峰</t>
  </si>
  <si>
    <t>202311040211</t>
  </si>
  <si>
    <t>丁怡</t>
  </si>
  <si>
    <t>202311040215</t>
  </si>
  <si>
    <t>胡茵婷</t>
  </si>
  <si>
    <t>202311040216</t>
  </si>
  <si>
    <t>岑娅</t>
  </si>
  <si>
    <t>202311040219</t>
  </si>
  <si>
    <t>黄永杰</t>
  </si>
  <si>
    <t>202311040222</t>
  </si>
  <si>
    <t>李金桥</t>
  </si>
  <si>
    <t>202311040232</t>
  </si>
  <si>
    <t>潘武鑫</t>
  </si>
  <si>
    <t>202311040235</t>
  </si>
  <si>
    <t>王晓曼</t>
  </si>
  <si>
    <t>202311040245</t>
  </si>
  <si>
    <t>张膺帆</t>
  </si>
  <si>
    <t>202311040246</t>
  </si>
  <si>
    <t>张钰昕</t>
  </si>
  <si>
    <t>202311040248</t>
  </si>
  <si>
    <t>梁家谦</t>
  </si>
  <si>
    <t>202311040205</t>
  </si>
  <si>
    <t>陈乐怡</t>
  </si>
  <si>
    <t>202311040223</t>
  </si>
  <si>
    <t>李俊豪</t>
  </si>
  <si>
    <t>202311040227</t>
  </si>
  <si>
    <t>梁家城</t>
  </si>
  <si>
    <t>202311040244</t>
  </si>
  <si>
    <t>张旭婷</t>
  </si>
  <si>
    <t>202311040201</t>
  </si>
  <si>
    <t>曹铭</t>
  </si>
  <si>
    <t>202311040204</t>
  </si>
  <si>
    <t>陈嘉仪</t>
  </si>
  <si>
    <t>202311040240</t>
  </si>
  <si>
    <t>杨文霞</t>
  </si>
  <si>
    <t>202311040242</t>
  </si>
  <si>
    <t>张桐</t>
  </si>
  <si>
    <t>202311040228</t>
  </si>
  <si>
    <t>刘淑婷</t>
  </si>
  <si>
    <t>202311040236</t>
  </si>
  <si>
    <t>魏彤</t>
  </si>
  <si>
    <t>202311040311</t>
  </si>
  <si>
    <t>雷蓝骏</t>
  </si>
  <si>
    <t>202311040313</t>
  </si>
  <si>
    <t>李晓丹</t>
  </si>
  <si>
    <t>202311040320</t>
  </si>
  <si>
    <t>吕魏盈</t>
  </si>
  <si>
    <t>202311040301</t>
  </si>
  <si>
    <t>陈科宇</t>
  </si>
  <si>
    <t>202311040302</t>
  </si>
  <si>
    <t>邓逸唯</t>
  </si>
  <si>
    <t>202311040304</t>
  </si>
  <si>
    <t>黄景同</t>
  </si>
  <si>
    <t>202311040316</t>
  </si>
  <si>
    <t>林珑</t>
  </si>
  <si>
    <t>202311040323</t>
  </si>
  <si>
    <t>王子仪</t>
  </si>
  <si>
    <t>202311040327</t>
  </si>
  <si>
    <t>姚雨茜</t>
  </si>
  <si>
    <t>202311040334</t>
  </si>
  <si>
    <t>周巧彦</t>
  </si>
  <si>
    <t>202311040338</t>
  </si>
  <si>
    <t>叶佳燕</t>
  </si>
  <si>
    <t>202311040305</t>
  </si>
  <si>
    <t>黄辛怡</t>
  </si>
  <si>
    <t>202311040306</t>
  </si>
  <si>
    <t>黄雪怡</t>
  </si>
  <si>
    <t>202311040326</t>
  </si>
  <si>
    <t>严蕙怡</t>
  </si>
  <si>
    <t>202311040332</t>
  </si>
  <si>
    <t>张童童</t>
  </si>
  <si>
    <t>202311040335</t>
  </si>
  <si>
    <t>朱子昭</t>
  </si>
  <si>
    <t>202311040309</t>
  </si>
  <si>
    <t>孔裕</t>
  </si>
  <si>
    <t>202311040312</t>
  </si>
  <si>
    <t>李熙娆</t>
  </si>
  <si>
    <t>202311040333</t>
  </si>
  <si>
    <t>张伟娣</t>
  </si>
  <si>
    <t>202311040303</t>
  </si>
  <si>
    <t>顾珉瑄</t>
  </si>
  <si>
    <t>202311040307</t>
  </si>
  <si>
    <t>黄雪儀</t>
  </si>
  <si>
    <t>202311040321</t>
  </si>
  <si>
    <t>覃惠婷</t>
  </si>
  <si>
    <t>202311040322</t>
  </si>
  <si>
    <t>王涵</t>
  </si>
  <si>
    <t>202311040325</t>
  </si>
  <si>
    <t>吴晓彤</t>
  </si>
  <si>
    <t>202311040331</t>
  </si>
  <si>
    <t>张佳</t>
  </si>
  <si>
    <t>202211040042</t>
  </si>
  <si>
    <t>廖家乐</t>
  </si>
  <si>
    <t>202311040310</t>
  </si>
  <si>
    <t>蓝岚</t>
  </si>
  <si>
    <t>202311040315</t>
  </si>
  <si>
    <t>林昊伸</t>
  </si>
  <si>
    <t>202311040317</t>
  </si>
  <si>
    <t>刘安璇</t>
  </si>
  <si>
    <t>202311040324</t>
  </si>
  <si>
    <t>吴思彤</t>
  </si>
  <si>
    <t>202311040328</t>
  </si>
  <si>
    <t>叶宣余</t>
  </si>
  <si>
    <t>202311040329</t>
  </si>
  <si>
    <t>袁培琛</t>
  </si>
  <si>
    <t>202311040330</t>
  </si>
  <si>
    <t>詹梦薪</t>
  </si>
  <si>
    <t>202311040339</t>
  </si>
  <si>
    <t>郑弘翔</t>
  </si>
  <si>
    <t>202311040308</t>
  </si>
  <si>
    <t>黄羽</t>
  </si>
  <si>
    <t>202311040314</t>
  </si>
  <si>
    <t>李泳怡</t>
  </si>
  <si>
    <t>202311040318</t>
  </si>
  <si>
    <t>刘健如</t>
  </si>
  <si>
    <t>202311040336</t>
  </si>
  <si>
    <t>邹欣希</t>
  </si>
  <si>
    <t>202311040337</t>
  </si>
  <si>
    <t>何文杰</t>
  </si>
  <si>
    <t>202311040319</t>
  </si>
  <si>
    <t>卢欣</t>
  </si>
  <si>
    <r>
      <rPr>
        <b/>
        <sz val="14"/>
        <color rgb="FFFF0000"/>
        <rFont val="宋体"/>
        <charset val="134"/>
      </rPr>
      <t xml:space="preserve">！！！特别强调：学业折算分最高70，4+X折算分最高30，其他小计最高50。请认真仔细核对三个分值，超出最高分则计算错误。
</t>
    </r>
    <r>
      <rPr>
        <b/>
        <sz val="14"/>
        <rFont val="宋体"/>
        <charset val="134"/>
      </rPr>
      <t>情况表按年级提交电子版，年级里分多个sheet区分专业。</t>
    </r>
  </si>
  <si>
    <t>202311170101</t>
  </si>
  <si>
    <t>岑远东</t>
  </si>
  <si>
    <t>202311170102</t>
  </si>
  <si>
    <t>陈俊涛</t>
  </si>
  <si>
    <t>202311170116</t>
  </si>
  <si>
    <t>廖心凌</t>
  </si>
  <si>
    <t>202311170119</t>
  </si>
  <si>
    <t>罗嘉韵</t>
  </si>
  <si>
    <t>202311170120</t>
  </si>
  <si>
    <t>潘伟光</t>
  </si>
  <si>
    <t>202311170133</t>
  </si>
  <si>
    <t>詹麒儒</t>
  </si>
  <si>
    <t>202311170136</t>
  </si>
  <si>
    <t>张子涵</t>
  </si>
  <si>
    <t>202311170145</t>
  </si>
  <si>
    <t>彭泽宁</t>
  </si>
  <si>
    <t>202311170202</t>
  </si>
  <si>
    <t>陈培灵</t>
  </si>
  <si>
    <t>202311170209</t>
  </si>
  <si>
    <t>黄涛鑫</t>
  </si>
  <si>
    <t>202311170221</t>
  </si>
  <si>
    <t>马曼曼</t>
  </si>
  <si>
    <t>202311170231</t>
  </si>
  <si>
    <t>覃晓婷</t>
  </si>
  <si>
    <t>202311170232</t>
  </si>
  <si>
    <t>王倩倩</t>
  </si>
  <si>
    <t>202311170245</t>
  </si>
  <si>
    <t>邝安琪</t>
  </si>
  <si>
    <t>202311170108</t>
  </si>
  <si>
    <t>黄家贤</t>
  </si>
  <si>
    <t>202311170115</t>
  </si>
  <si>
    <t>梁美诗</t>
  </si>
  <si>
    <t>202311170117</t>
  </si>
  <si>
    <t>刘嘉琪</t>
  </si>
  <si>
    <t>202311170127</t>
  </si>
  <si>
    <t>吴俊皓</t>
  </si>
  <si>
    <t>202311170134</t>
  </si>
  <si>
    <t>张丽蓉</t>
  </si>
  <si>
    <t>202311170201</t>
  </si>
  <si>
    <t>蔡翊</t>
  </si>
  <si>
    <t>202311170208</t>
  </si>
  <si>
    <t>洪烨儿</t>
  </si>
  <si>
    <t>202311170211</t>
  </si>
  <si>
    <t>李坤鑫</t>
  </si>
  <si>
    <t>202311170218</t>
  </si>
  <si>
    <t>林晗希</t>
  </si>
  <si>
    <t>202311170220</t>
  </si>
  <si>
    <t>陆奕炀</t>
  </si>
  <si>
    <t>202311170222</t>
  </si>
  <si>
    <t>麦梓麟</t>
  </si>
  <si>
    <t>202311170224</t>
  </si>
  <si>
    <t>莫柏涛</t>
  </si>
  <si>
    <t>202311170230</t>
  </si>
  <si>
    <t>苏好丹</t>
  </si>
  <si>
    <t>202311170236</t>
  </si>
  <si>
    <t>吴思琦</t>
  </si>
  <si>
    <t>202311170240</t>
  </si>
  <si>
    <t>许佳骏</t>
  </si>
  <si>
    <t>202311170241</t>
  </si>
  <si>
    <t>严逸楷</t>
  </si>
  <si>
    <t>202311170109</t>
  </si>
  <si>
    <t>黄瑶</t>
  </si>
  <si>
    <t>202311170121</t>
  </si>
  <si>
    <t>钱静</t>
  </si>
  <si>
    <t>202311170128</t>
  </si>
  <si>
    <t>徐华韬</t>
  </si>
  <si>
    <t>202311170144</t>
  </si>
  <si>
    <t>李君明</t>
  </si>
  <si>
    <t>202311170146</t>
  </si>
  <si>
    <t>石嘉烨</t>
  </si>
  <si>
    <t>202311170205</t>
  </si>
  <si>
    <t>何焕棋</t>
  </si>
  <si>
    <t>202311170214</t>
  </si>
  <si>
    <t>李子嫣</t>
  </si>
  <si>
    <t>202311170238</t>
  </si>
  <si>
    <t>肖润佳</t>
  </si>
  <si>
    <t>202311170243</t>
  </si>
  <si>
    <t>曾键烽</t>
  </si>
  <si>
    <t>202311170103</t>
  </si>
  <si>
    <t>陈艺纯</t>
  </si>
  <si>
    <t>202311170112</t>
  </si>
  <si>
    <t>李闻子</t>
  </si>
  <si>
    <t>202311170114</t>
  </si>
  <si>
    <t>练乾宇</t>
  </si>
  <si>
    <t>202311170125</t>
  </si>
  <si>
    <t>谭静琳</t>
  </si>
  <si>
    <t>202311170132</t>
  </si>
  <si>
    <t>曾淑清</t>
  </si>
  <si>
    <t>202311170135</t>
  </si>
  <si>
    <t>张睿</t>
  </si>
  <si>
    <t>202311170212</t>
  </si>
  <si>
    <t>李蔚榕</t>
  </si>
  <si>
    <t>202311170215</t>
  </si>
  <si>
    <t>梁嘉军</t>
  </si>
  <si>
    <t>202311170219</t>
  </si>
  <si>
    <t>林熙钰</t>
  </si>
  <si>
    <t>202311170225</t>
  </si>
  <si>
    <t>潘均</t>
  </si>
  <si>
    <t>202311170226</t>
  </si>
  <si>
    <t>潘俊杰</t>
  </si>
  <si>
    <t>202311170229</t>
  </si>
  <si>
    <t>邵泽宇</t>
  </si>
  <si>
    <t>202311170237</t>
  </si>
  <si>
    <t>吴钰南</t>
  </si>
  <si>
    <t>202311170242</t>
  </si>
  <si>
    <t>叶子怡</t>
  </si>
  <si>
    <t>202311170105</t>
  </si>
  <si>
    <t>顾晓莹</t>
  </si>
  <si>
    <t>202311170124</t>
  </si>
  <si>
    <t>孙思茼</t>
  </si>
  <si>
    <t>202311170138</t>
  </si>
  <si>
    <t>郑成杰</t>
  </si>
  <si>
    <t>202311170204</t>
  </si>
  <si>
    <t>冯俊杰</t>
  </si>
  <si>
    <t>202311170207</t>
  </si>
  <si>
    <t>洪乐怡</t>
  </si>
  <si>
    <t>202311170217</t>
  </si>
  <si>
    <t>廖佳雨</t>
  </si>
  <si>
    <t>202311170223</t>
  </si>
  <si>
    <t>毛凯霖</t>
  </si>
  <si>
    <t>202311170235</t>
  </si>
  <si>
    <t>魏瑞琼</t>
  </si>
  <si>
    <t>202311170244</t>
  </si>
  <si>
    <t>202311170107</t>
  </si>
  <si>
    <t>胡红雨</t>
  </si>
  <si>
    <t>202311170111</t>
  </si>
  <si>
    <t>李文月</t>
  </si>
  <si>
    <t>202311170122</t>
  </si>
  <si>
    <t>邱能特</t>
  </si>
  <si>
    <t>202311170140</t>
  </si>
  <si>
    <t>钟文潇</t>
  </si>
  <si>
    <t>202311170210</t>
  </si>
  <si>
    <t>李昊洋</t>
  </si>
  <si>
    <t>202311170233</t>
  </si>
  <si>
    <t>王轶卓</t>
  </si>
  <si>
    <t>202311170234</t>
  </si>
  <si>
    <t>韦银柳</t>
  </si>
  <si>
    <t>202311170246</t>
  </si>
  <si>
    <t>谭琳</t>
  </si>
  <si>
    <t>202311170118</t>
  </si>
  <si>
    <t>刘丽丹</t>
  </si>
  <si>
    <t>202311170123</t>
  </si>
  <si>
    <t>区浣埼</t>
  </si>
  <si>
    <t>202311170126</t>
  </si>
  <si>
    <t>王智杰</t>
  </si>
  <si>
    <t>202311170130</t>
  </si>
  <si>
    <t>许阳</t>
  </si>
  <si>
    <t>202311170142</t>
  </si>
  <si>
    <t>周群杰</t>
  </si>
  <si>
    <t>202311170143</t>
  </si>
  <si>
    <t>江镕华</t>
  </si>
  <si>
    <t>202311170203</t>
  </si>
  <si>
    <t>邓嘉晋</t>
  </si>
  <si>
    <t>202311170206</t>
  </si>
  <si>
    <t>何彤彤</t>
  </si>
  <si>
    <t>202311170228</t>
  </si>
  <si>
    <t>邱美琴</t>
  </si>
  <si>
    <t>202311170104</t>
  </si>
  <si>
    <t>段小宇</t>
  </si>
  <si>
    <t>202311170106</t>
  </si>
  <si>
    <t>郭敏婉</t>
  </si>
  <si>
    <t>202311170129</t>
  </si>
  <si>
    <t>许家成</t>
  </si>
  <si>
    <t>202311170131</t>
  </si>
  <si>
    <t>曾道霞</t>
  </si>
  <si>
    <t>202311170137</t>
  </si>
  <si>
    <t>赵颖茵</t>
  </si>
  <si>
    <t>202311170139</t>
  </si>
  <si>
    <t>钟秋琳</t>
  </si>
  <si>
    <t>202311170141</t>
  </si>
  <si>
    <t>钟心妍</t>
  </si>
  <si>
    <t>202311170216</t>
  </si>
  <si>
    <t>廖豪怡</t>
  </si>
  <si>
    <t>202311170239</t>
  </si>
  <si>
    <t>辛炜晋</t>
  </si>
  <si>
    <t>2025-2026学年综合素测评情况总表-投资专业</t>
  </si>
  <si>
    <t>202311130124</t>
  </si>
  <si>
    <t>毛伟森</t>
  </si>
  <si>
    <t>202311130121</t>
  </si>
  <si>
    <t>卢颍淇</t>
  </si>
  <si>
    <t>202311130213</t>
  </si>
  <si>
    <t>惠莹莹</t>
  </si>
  <si>
    <t>202311130135</t>
  </si>
  <si>
    <t>杨丽敏</t>
  </si>
  <si>
    <t>202311130104</t>
  </si>
  <si>
    <t>陈瑞敏</t>
  </si>
  <si>
    <t>202311130203</t>
  </si>
  <si>
    <t>陈晓红</t>
  </si>
  <si>
    <t>202311130137</t>
  </si>
  <si>
    <t>姚伊柔</t>
  </si>
  <si>
    <t>202311130140</t>
  </si>
  <si>
    <t>张可昕</t>
  </si>
  <si>
    <t>202311130107</t>
  </si>
  <si>
    <t>陈欣宜</t>
  </si>
  <si>
    <t>202311130238</t>
  </si>
  <si>
    <t>曾思榕</t>
  </si>
  <si>
    <t>202311130208</t>
  </si>
  <si>
    <t>黄敏婷</t>
  </si>
  <si>
    <t>202311130210</t>
  </si>
  <si>
    <t>黄扬凯</t>
  </si>
  <si>
    <t>202311130114</t>
  </si>
  <si>
    <t>黄茹琳</t>
  </si>
  <si>
    <t>202311130108</t>
  </si>
  <si>
    <t>陈玉如</t>
  </si>
  <si>
    <t>202311130212</t>
  </si>
  <si>
    <t>黄卓勤</t>
  </si>
  <si>
    <t>202311130207</t>
  </si>
  <si>
    <t>黄海霞</t>
  </si>
  <si>
    <t>202311130101</t>
  </si>
  <si>
    <t>陈淡榕</t>
  </si>
  <si>
    <t>202311130113</t>
  </si>
  <si>
    <t>何梓慧</t>
  </si>
  <si>
    <t>202311130243</t>
  </si>
  <si>
    <t>朱佩玟</t>
  </si>
  <si>
    <t>202311130227</t>
  </si>
  <si>
    <t>罗诗琪</t>
  </si>
  <si>
    <t>202211130148</t>
  </si>
  <si>
    <t>黄凯妍</t>
  </si>
  <si>
    <t>202311130223</t>
  </si>
  <si>
    <t>刘永嘉</t>
  </si>
  <si>
    <t>202311130115</t>
  </si>
  <si>
    <t>黄耀荧</t>
  </si>
  <si>
    <t>202311130216</t>
  </si>
  <si>
    <t>梁溢怡</t>
  </si>
  <si>
    <t>202311130132</t>
  </si>
  <si>
    <t>伍颖怡</t>
  </si>
  <si>
    <t>202311130220</t>
  </si>
  <si>
    <t>刘坤</t>
  </si>
  <si>
    <t>202311130202</t>
  </si>
  <si>
    <t>陈慧聪</t>
  </si>
  <si>
    <t>202311130209</t>
  </si>
  <si>
    <t>黄培灵</t>
  </si>
  <si>
    <t>202311130117</t>
  </si>
  <si>
    <t>蓝钟游</t>
  </si>
  <si>
    <t>202311130211</t>
  </si>
  <si>
    <t>黄月龄</t>
  </si>
  <si>
    <t>202311130236</t>
  </si>
  <si>
    <t>叶诗泳</t>
  </si>
  <si>
    <t>202311130110</t>
  </si>
  <si>
    <t>冯嘉宇</t>
  </si>
  <si>
    <t>202311130221</t>
  </si>
  <si>
    <t>刘瑞英</t>
  </si>
  <si>
    <t>202311130224</t>
  </si>
  <si>
    <t>刘雨欣</t>
  </si>
  <si>
    <t>202311130222</t>
  </si>
  <si>
    <t>刘淑莹</t>
  </si>
  <si>
    <t>202311130143</t>
  </si>
  <si>
    <t>钟碧芬</t>
  </si>
  <si>
    <t>202311130106</t>
  </si>
  <si>
    <t>陈晓嬉</t>
  </si>
  <si>
    <t>202311130204</t>
  </si>
  <si>
    <t>陈宇轩</t>
  </si>
  <si>
    <t>202311130234</t>
  </si>
  <si>
    <t>谢晓菲</t>
  </si>
  <si>
    <t>202311130242</t>
  </si>
  <si>
    <t>周慧</t>
  </si>
  <si>
    <t>202311130231</t>
  </si>
  <si>
    <t>王梓炫</t>
  </si>
  <si>
    <t>202311130205</t>
  </si>
  <si>
    <t>邓丽欣</t>
  </si>
  <si>
    <t>202311130217</t>
  </si>
  <si>
    <t>林舒萍</t>
  </si>
  <si>
    <t>202311130134</t>
  </si>
  <si>
    <t>萧柱樑</t>
  </si>
  <si>
    <t>202311130142</t>
  </si>
  <si>
    <t>植乐鸣</t>
  </si>
  <si>
    <t>202311130241</t>
  </si>
  <si>
    <t>郑籽苗</t>
  </si>
  <si>
    <t>202311130127</t>
  </si>
  <si>
    <t>宋圳超</t>
  </si>
  <si>
    <t>202311130219</t>
  </si>
  <si>
    <t>刘弘城</t>
  </si>
  <si>
    <t>202311130123</t>
  </si>
  <si>
    <t>202311130102</t>
  </si>
  <si>
    <t>陈俊晖</t>
  </si>
  <si>
    <t>202311130230</t>
  </si>
  <si>
    <t>王炜莹</t>
  </si>
  <si>
    <t>202311130118</t>
  </si>
  <si>
    <t>李泓迪</t>
  </si>
  <si>
    <t>202311130146</t>
  </si>
  <si>
    <t>张国宇</t>
  </si>
  <si>
    <t>202311130141</t>
  </si>
  <si>
    <t>张梦纯</t>
  </si>
  <si>
    <t>202311130233</t>
  </si>
  <si>
    <t>吴国涛</t>
  </si>
  <si>
    <t>202311130139</t>
  </si>
  <si>
    <t>张恩铭</t>
  </si>
  <si>
    <t>202311130130</t>
  </si>
  <si>
    <t>温婧雅</t>
  </si>
  <si>
    <t>202311130122</t>
  </si>
  <si>
    <t>罗奥航</t>
  </si>
  <si>
    <t>202311130138</t>
  </si>
  <si>
    <t>叶文虎</t>
  </si>
  <si>
    <t>202311130129</t>
  </si>
  <si>
    <t>魏腾伟</t>
  </si>
  <si>
    <t>202311130136</t>
  </si>
  <si>
    <t>杨钰荣</t>
  </si>
  <si>
    <t>202311130244</t>
  </si>
  <si>
    <t>庄卓瑜</t>
  </si>
  <si>
    <t>202311130246</t>
  </si>
  <si>
    <t>莫淇琛</t>
  </si>
  <si>
    <t>202311130116</t>
  </si>
  <si>
    <t>黄子雄</t>
  </si>
  <si>
    <t>202311130226</t>
  </si>
  <si>
    <t>罗璟烨</t>
  </si>
  <si>
    <t>202311130128</t>
  </si>
  <si>
    <t>孙昊</t>
  </si>
  <si>
    <t>202311130120</t>
  </si>
  <si>
    <t>林致衡</t>
  </si>
  <si>
    <t>202311130126</t>
  </si>
  <si>
    <t>沈禹航</t>
  </si>
  <si>
    <t>202311130105</t>
  </si>
  <si>
    <t>陈烁环</t>
  </si>
  <si>
    <t>202311130145</t>
  </si>
  <si>
    <t>邹明研</t>
  </si>
  <si>
    <t>202311130133</t>
  </si>
  <si>
    <t>冼鹏</t>
  </si>
  <si>
    <t>202311130109</t>
  </si>
  <si>
    <t>冯城轩</t>
  </si>
  <si>
    <t>202311130229</t>
  </si>
  <si>
    <t>沈天睿</t>
  </si>
  <si>
    <t>202311130119</t>
  </si>
  <si>
    <t>林恺滢</t>
  </si>
  <si>
    <t>202311130131</t>
  </si>
  <si>
    <t>吴智泉</t>
  </si>
  <si>
    <t>202311130218</t>
  </si>
  <si>
    <t>林泽鑫</t>
  </si>
  <si>
    <t>202311130237</t>
  </si>
  <si>
    <t>余翔</t>
  </si>
  <si>
    <t>202311130112</t>
  </si>
  <si>
    <t>何镇言</t>
  </si>
  <si>
    <t>202311130103</t>
  </si>
  <si>
    <t>陈俊宇</t>
  </si>
  <si>
    <t>202211130081</t>
  </si>
  <si>
    <t>吴晓茵</t>
  </si>
  <si>
    <t>202311130206</t>
  </si>
  <si>
    <t>何海雄</t>
  </si>
  <si>
    <t>202311130201</t>
  </si>
  <si>
    <t>陈冠廷</t>
  </si>
  <si>
    <t>2025-2026学年综合素测评情况总表-互金专业</t>
  </si>
  <si>
    <t>202311160235</t>
  </si>
  <si>
    <t>曾静婷</t>
  </si>
  <si>
    <t>202311160223</t>
  </si>
  <si>
    <t>刘雨霏</t>
  </si>
  <si>
    <t>202311160118</t>
  </si>
  <si>
    <t>蓝佳敏</t>
  </si>
  <si>
    <t>202311160115</t>
  </si>
  <si>
    <t>古志炬</t>
  </si>
  <si>
    <t>202311160123</t>
  </si>
  <si>
    <t>李沅夏</t>
  </si>
  <si>
    <t>202311160110</t>
  </si>
  <si>
    <t>陈咏怡</t>
  </si>
  <si>
    <t>202311160108</t>
  </si>
  <si>
    <t>陈淑敏</t>
  </si>
  <si>
    <t>202311160126</t>
  </si>
  <si>
    <t>卢雅婷</t>
  </si>
  <si>
    <t>202311160112</t>
  </si>
  <si>
    <t>崔舒语</t>
  </si>
  <si>
    <t>202311160218</t>
  </si>
  <si>
    <t>李泳达</t>
  </si>
  <si>
    <t>202311160238</t>
  </si>
  <si>
    <t>郑伊莎</t>
  </si>
  <si>
    <t>202311160212</t>
  </si>
  <si>
    <t>黄炯楠</t>
  </si>
  <si>
    <t>202311160226</t>
  </si>
  <si>
    <t>裴欣然</t>
  </si>
  <si>
    <t>202311160219</t>
  </si>
  <si>
    <t>廖晓菲</t>
  </si>
  <si>
    <t>202311160104</t>
  </si>
  <si>
    <t>陈嘉咪</t>
  </si>
  <si>
    <t>202311160222</t>
  </si>
  <si>
    <t>刘宇珊</t>
  </si>
  <si>
    <t>202311160124</t>
  </si>
  <si>
    <t>廖婉诗</t>
  </si>
  <si>
    <t>202311160231</t>
  </si>
  <si>
    <t>伍郦俞</t>
  </si>
  <si>
    <t>202311160102</t>
  </si>
  <si>
    <t>蔡洋</t>
  </si>
  <si>
    <t>202311160203</t>
  </si>
  <si>
    <t>陈曼珊</t>
  </si>
  <si>
    <t>202311160228</t>
  </si>
  <si>
    <t>王芸翔</t>
  </si>
  <si>
    <t>202311160233</t>
  </si>
  <si>
    <t>肖洁</t>
  </si>
  <si>
    <t>202311160136</t>
  </si>
  <si>
    <t>杨愉瑜</t>
  </si>
  <si>
    <t>202311160215</t>
  </si>
  <si>
    <t>黎家荣</t>
  </si>
  <si>
    <t>202311160221</t>
  </si>
  <si>
    <t>刘微微</t>
  </si>
  <si>
    <t>202311160141</t>
  </si>
  <si>
    <t>庄怡佳</t>
  </si>
  <si>
    <t>202311160130</t>
  </si>
  <si>
    <t>丘美田</t>
  </si>
  <si>
    <t>202311160237</t>
  </si>
  <si>
    <t>赵妍</t>
  </si>
  <si>
    <t>202311160207</t>
  </si>
  <si>
    <t>陈智恩</t>
  </si>
  <si>
    <t>202311160105</t>
  </si>
  <si>
    <t>陈健仪</t>
  </si>
  <si>
    <t>202311160122</t>
  </si>
  <si>
    <t>李文浩</t>
  </si>
  <si>
    <t>202311160140</t>
  </si>
  <si>
    <t>周琦晖</t>
  </si>
  <si>
    <t>202311160216</t>
  </si>
  <si>
    <t>李嘉怡</t>
  </si>
  <si>
    <t>202311160232</t>
  </si>
  <si>
    <t>席逸涵</t>
  </si>
  <si>
    <t>202311160134</t>
  </si>
  <si>
    <t>翁琳烨</t>
  </si>
  <si>
    <t>202311160109</t>
  </si>
  <si>
    <t>陈晓莹</t>
  </si>
  <si>
    <t>202311160227</t>
  </si>
  <si>
    <t>秦依雯</t>
  </si>
  <si>
    <t>202311160220</t>
  </si>
  <si>
    <t>刘金敏</t>
  </si>
  <si>
    <t>202311160132</t>
  </si>
  <si>
    <t>王翼</t>
  </si>
  <si>
    <t>202311160127</t>
  </si>
  <si>
    <t>罗胤罡</t>
  </si>
  <si>
    <t>202311160242</t>
  </si>
  <si>
    <t>邹鹏峰</t>
  </si>
  <si>
    <t>202311160107</t>
  </si>
  <si>
    <t>陈妙婷</t>
  </si>
  <si>
    <t>202311160204</t>
  </si>
  <si>
    <t>陈淇淇</t>
  </si>
  <si>
    <t>202311160116</t>
  </si>
  <si>
    <t>黄泺儿</t>
  </si>
  <si>
    <t>202311160230</t>
  </si>
  <si>
    <t>吴越</t>
  </si>
  <si>
    <t>202311160209</t>
  </si>
  <si>
    <t>冯诗淘</t>
  </si>
  <si>
    <t>202311160113</t>
  </si>
  <si>
    <t>戴璋乐</t>
  </si>
  <si>
    <t>202311160214</t>
  </si>
  <si>
    <t>黄子泽</t>
  </si>
  <si>
    <t>202311160106</t>
  </si>
  <si>
    <t>陈骏雅</t>
  </si>
  <si>
    <t>202311160139</t>
  </si>
  <si>
    <t>钟清颖</t>
  </si>
  <si>
    <t>202311160137</t>
  </si>
  <si>
    <t>詹朝烨</t>
  </si>
  <si>
    <t>202311160205</t>
  </si>
  <si>
    <t>陈雅诗</t>
  </si>
  <si>
    <t>202311160241</t>
  </si>
  <si>
    <t>郑懿轩</t>
  </si>
  <si>
    <t>202311160224</t>
  </si>
  <si>
    <t>鲁菲</t>
  </si>
  <si>
    <t>202311160229</t>
  </si>
  <si>
    <t>翁奕铨</t>
  </si>
  <si>
    <t>202311160120</t>
  </si>
  <si>
    <t>李沛珊</t>
  </si>
  <si>
    <t>202311160143</t>
  </si>
  <si>
    <t>赵学茹</t>
  </si>
  <si>
    <t>202311160131</t>
  </si>
  <si>
    <t>谭晓雯</t>
  </si>
  <si>
    <t>202311160213</t>
  </si>
  <si>
    <t>黄天山</t>
  </si>
  <si>
    <t>202311160119</t>
  </si>
  <si>
    <t>李嘉琳</t>
  </si>
  <si>
    <t>202311160101</t>
  </si>
  <si>
    <t>白俊锴</t>
  </si>
  <si>
    <t>202311160129</t>
  </si>
  <si>
    <t>庞锦华</t>
  </si>
  <si>
    <t>202211160023</t>
  </si>
  <si>
    <t>何韦荧</t>
  </si>
  <si>
    <t>202311160239</t>
  </si>
  <si>
    <t>徐嘉颖</t>
  </si>
  <si>
    <t>202311160133</t>
  </si>
  <si>
    <t>温炜豪</t>
  </si>
  <si>
    <t>202311160138</t>
  </si>
  <si>
    <t>张皓南</t>
  </si>
  <si>
    <t>202311160208</t>
  </si>
  <si>
    <t>程玉灵</t>
  </si>
  <si>
    <t>202311160121</t>
  </si>
  <si>
    <t>李奇昀</t>
  </si>
  <si>
    <t>202311160210</t>
  </si>
  <si>
    <t>高蕴希</t>
  </si>
  <si>
    <t>202311160201</t>
  </si>
  <si>
    <t>陈金妍</t>
  </si>
  <si>
    <t>202311160117</t>
  </si>
  <si>
    <t>贾顺凯</t>
  </si>
  <si>
    <t>202311160103</t>
  </si>
  <si>
    <t>蔡子凯</t>
  </si>
  <si>
    <t>202311160114</t>
  </si>
  <si>
    <t>房小伦</t>
  </si>
  <si>
    <t>202311160125</t>
  </si>
  <si>
    <t>林州镇</t>
  </si>
  <si>
    <t>202311160211</t>
  </si>
  <si>
    <t>黄靖婷</t>
  </si>
  <si>
    <t>202311160128</t>
  </si>
  <si>
    <t>倪瑞</t>
  </si>
  <si>
    <t>202311160240</t>
  </si>
  <si>
    <t>徐思航</t>
  </si>
  <si>
    <t>202311160225</t>
  </si>
  <si>
    <t>罗梦琪</t>
  </si>
  <si>
    <t>附件：</t>
  </si>
  <si>
    <t>2025-2026学年 23级金融学(专升本)专业 综合素测评情况总表</t>
  </si>
  <si>
    <t>202311070707</t>
  </si>
  <si>
    <t>黄淳卓</t>
  </si>
  <si>
    <t>202311070722</t>
  </si>
  <si>
    <t>沈淑华</t>
  </si>
  <si>
    <t>202311070723</t>
  </si>
  <si>
    <t>肖浩</t>
  </si>
  <si>
    <t>202311070728</t>
  </si>
  <si>
    <t>郑双双</t>
  </si>
  <si>
    <t>202311070711</t>
  </si>
  <si>
    <t>江剑浩</t>
  </si>
  <si>
    <t>202311070712</t>
  </si>
  <si>
    <t>黎惠珍</t>
  </si>
  <si>
    <t>202311070725</t>
  </si>
  <si>
    <t>杨铭芝</t>
  </si>
  <si>
    <t>202311070726</t>
  </si>
  <si>
    <t>杨淑婷</t>
  </si>
  <si>
    <t>202311070702</t>
  </si>
  <si>
    <t>范峻宁</t>
  </si>
  <si>
    <t>202311070703</t>
  </si>
  <si>
    <t>范晓敏</t>
  </si>
  <si>
    <t>202311070716</t>
  </si>
  <si>
    <t>凌思艳</t>
  </si>
  <si>
    <t>202311070720</t>
  </si>
  <si>
    <t>罗欣然</t>
  </si>
  <si>
    <t>202311070730</t>
  </si>
  <si>
    <t>钟铭哲</t>
  </si>
  <si>
    <t>202311070704</t>
  </si>
  <si>
    <t>方丹薇</t>
  </si>
  <si>
    <t>202311070708</t>
  </si>
  <si>
    <t>黄少茹</t>
  </si>
  <si>
    <t>202311070710</t>
  </si>
  <si>
    <t>黄钊铃</t>
  </si>
  <si>
    <t>202311070714</t>
  </si>
  <si>
    <t>梁秋如</t>
  </si>
  <si>
    <t>202311070715</t>
  </si>
  <si>
    <t>梁雯钧</t>
  </si>
  <si>
    <t>202311070717</t>
  </si>
  <si>
    <t>刘萨林</t>
  </si>
  <si>
    <t>202311070719</t>
  </si>
  <si>
    <t>罗冰冰</t>
  </si>
  <si>
    <t>202311070705</t>
  </si>
  <si>
    <t>方智毅</t>
  </si>
  <si>
    <t>202311070724</t>
  </si>
  <si>
    <t>肖瀟</t>
  </si>
  <si>
    <t>202311070729</t>
  </si>
  <si>
    <t>钟俊翔</t>
  </si>
  <si>
    <t>202311070733</t>
  </si>
  <si>
    <t>周月丹</t>
  </si>
  <si>
    <t>202311070709</t>
  </si>
  <si>
    <t>黄越</t>
  </si>
  <si>
    <t>202311070727</t>
  </si>
  <si>
    <t>余韵诗</t>
  </si>
  <si>
    <t>202311070731</t>
  </si>
  <si>
    <t>周诗晗</t>
  </si>
  <si>
    <t>202311070732</t>
  </si>
  <si>
    <t>周文迪</t>
  </si>
  <si>
    <t>202311070701</t>
  </si>
  <si>
    <t>陈雯</t>
  </si>
  <si>
    <t>202311070706</t>
  </si>
  <si>
    <t>符莹莹</t>
  </si>
  <si>
    <t>202311070713</t>
  </si>
  <si>
    <t>梁绮珊</t>
  </si>
  <si>
    <t>202311070718</t>
  </si>
  <si>
    <t>刘严之</t>
  </si>
  <si>
    <t>202311070734</t>
  </si>
  <si>
    <t>朱厚源</t>
  </si>
  <si>
    <t>202311070735</t>
  </si>
  <si>
    <t>刘思齐</t>
  </si>
  <si>
    <t>2025-2026学年 23级国际经济与贸易(专升本)专业 综合素测评情况总表</t>
  </si>
  <si>
    <t>202311110401</t>
  </si>
  <si>
    <t>蔡炫容</t>
  </si>
  <si>
    <t>202311110410</t>
  </si>
  <si>
    <t>黄倜</t>
  </si>
  <si>
    <t>202311110412</t>
  </si>
  <si>
    <t>敬子淑</t>
  </si>
  <si>
    <t>202311110413</t>
  </si>
  <si>
    <t>梁桉锜</t>
  </si>
  <si>
    <t>202311110417</t>
  </si>
  <si>
    <t>卢燕如</t>
  </si>
  <si>
    <t>202311110424</t>
  </si>
  <si>
    <t>吴铭杰</t>
  </si>
  <si>
    <t>202311110429</t>
  </si>
  <si>
    <t>叶祥裕</t>
  </si>
  <si>
    <t>202311110431</t>
  </si>
  <si>
    <t>曾颖</t>
  </si>
  <si>
    <t>202311110434</t>
  </si>
  <si>
    <t>张玉香</t>
  </si>
  <si>
    <t>202311110435</t>
  </si>
  <si>
    <t>张梓莹</t>
  </si>
  <si>
    <t>202311110506</t>
  </si>
  <si>
    <t>陈锐坤</t>
  </si>
  <si>
    <t>202311110516</t>
  </si>
  <si>
    <t>蓝天天</t>
  </si>
  <si>
    <t>202311110518</t>
  </si>
  <si>
    <t>李彩月</t>
  </si>
  <si>
    <t>202311110519</t>
  </si>
  <si>
    <t>李诗琪</t>
  </si>
  <si>
    <t>202311110537</t>
  </si>
  <si>
    <t>吴铮祥</t>
  </si>
  <si>
    <t>202311110408</t>
  </si>
  <si>
    <t>何金妮</t>
  </si>
  <si>
    <t>202311110415</t>
  </si>
  <si>
    <t>卢金丽</t>
  </si>
  <si>
    <t>202311110428</t>
  </si>
  <si>
    <t>杨嘉堡</t>
  </si>
  <si>
    <t>202311110511</t>
  </si>
  <si>
    <t>黄倩文</t>
  </si>
  <si>
    <t>202311110522</t>
  </si>
  <si>
    <t>王诗琪</t>
  </si>
  <si>
    <t>202311110536</t>
  </si>
  <si>
    <t>周凌云</t>
  </si>
  <si>
    <t>202311110405</t>
  </si>
  <si>
    <t>邓蒲天</t>
  </si>
  <si>
    <t>202311110508</t>
  </si>
  <si>
    <t>邓宇彤</t>
  </si>
  <si>
    <t>202311110517</t>
  </si>
  <si>
    <t>雷颖怡</t>
  </si>
  <si>
    <t>202311110532</t>
  </si>
  <si>
    <t>张颖怡</t>
  </si>
  <si>
    <t>202311110419</t>
  </si>
  <si>
    <t>马孟德</t>
  </si>
  <si>
    <t>202311110421</t>
  </si>
  <si>
    <t>邱锋奇</t>
  </si>
  <si>
    <t>202311110422</t>
  </si>
  <si>
    <t>饶雨晴</t>
  </si>
  <si>
    <t>202311110427</t>
  </si>
  <si>
    <t>谢晓彤</t>
  </si>
  <si>
    <t>202311110439</t>
  </si>
  <si>
    <t>林俊宇</t>
  </si>
  <si>
    <t>202311110512</t>
  </si>
  <si>
    <t>黄清</t>
  </si>
  <si>
    <t>202311110514</t>
  </si>
  <si>
    <t>黄榆煜</t>
  </si>
  <si>
    <t>202311110403</t>
  </si>
  <si>
    <t>陈依林</t>
  </si>
  <si>
    <t>202311110418</t>
  </si>
  <si>
    <t>马东宇</t>
  </si>
  <si>
    <t>202311110420</t>
  </si>
  <si>
    <t>麦子健</t>
  </si>
  <si>
    <t>202311110426</t>
  </si>
  <si>
    <t>吴颖蓝</t>
  </si>
  <si>
    <t>202311110503</t>
  </si>
  <si>
    <t>陈荟如</t>
  </si>
  <si>
    <t>202311110504</t>
  </si>
  <si>
    <t>陈慧玉</t>
  </si>
  <si>
    <t>202311110520</t>
  </si>
  <si>
    <t>李毅铭</t>
  </si>
  <si>
    <t>202311110404</t>
  </si>
  <si>
    <t>戴梓沅</t>
  </si>
  <si>
    <t>202311110406</t>
  </si>
  <si>
    <t>邓武科</t>
  </si>
  <si>
    <t>202311110409</t>
  </si>
  <si>
    <t>黄焯莹</t>
  </si>
  <si>
    <t>202311110411</t>
  </si>
  <si>
    <t>金晓烨</t>
  </si>
  <si>
    <t>202311110414</t>
  </si>
  <si>
    <t>廖颖怡</t>
  </si>
  <si>
    <t>202311110425</t>
  </si>
  <si>
    <t>吴心瑜</t>
  </si>
  <si>
    <t>202311110436</t>
  </si>
  <si>
    <t>植奇昌</t>
  </si>
  <si>
    <t>202311110437</t>
  </si>
  <si>
    <t>邹嘉怡</t>
  </si>
  <si>
    <t>202311110507</t>
  </si>
  <si>
    <t>陈晓童</t>
  </si>
  <si>
    <t>202311110509</t>
  </si>
  <si>
    <t>郭茗豪</t>
  </si>
  <si>
    <t>202311110510</t>
  </si>
  <si>
    <t>黄浩贤</t>
  </si>
  <si>
    <t>202311110521</t>
  </si>
  <si>
    <t>汤舒妍</t>
  </si>
  <si>
    <t>202311110534</t>
  </si>
  <si>
    <t>赵思捷</t>
  </si>
  <si>
    <t>202311110402</t>
  </si>
  <si>
    <t>陈欢</t>
  </si>
  <si>
    <t>202311110423</t>
  </si>
  <si>
    <t>田菲仪</t>
  </si>
  <si>
    <t>202311110430</t>
  </si>
  <si>
    <t>曾晓琪</t>
  </si>
  <si>
    <t>202311110432</t>
  </si>
  <si>
    <t>曾玉萍</t>
  </si>
  <si>
    <t>202311110502</t>
  </si>
  <si>
    <t>陈彬</t>
  </si>
  <si>
    <t>202311110513</t>
  </si>
  <si>
    <t>黄晓琳</t>
  </si>
  <si>
    <t>202311110523</t>
  </si>
  <si>
    <t>王欣琳</t>
  </si>
  <si>
    <t>202311110524</t>
  </si>
  <si>
    <t>王子婷</t>
  </si>
  <si>
    <t>202311110525</t>
  </si>
  <si>
    <t>翁心苗</t>
  </si>
  <si>
    <t>202311110528</t>
  </si>
  <si>
    <t>余嘉仪</t>
  </si>
  <si>
    <t>202311110529</t>
  </si>
  <si>
    <t>曾赐萍</t>
  </si>
  <si>
    <t>202311110531</t>
  </si>
  <si>
    <t>张可烨</t>
  </si>
  <si>
    <t>202311110407</t>
  </si>
  <si>
    <t>何翠婷</t>
  </si>
  <si>
    <t>202311110416</t>
  </si>
  <si>
    <t>卢晓灵</t>
  </si>
  <si>
    <t>202311110433</t>
  </si>
  <si>
    <t>詹锐轩</t>
  </si>
  <si>
    <t>202311110438</t>
  </si>
  <si>
    <t>廖莹盈</t>
  </si>
  <si>
    <t>202311110505</t>
  </si>
  <si>
    <t>陈立</t>
  </si>
  <si>
    <t>202311110526</t>
  </si>
  <si>
    <t>徐赵超</t>
  </si>
  <si>
    <t>202311110527</t>
  </si>
  <si>
    <t>叶慧源</t>
  </si>
  <si>
    <t>202311110530</t>
  </si>
  <si>
    <t>曾乐宜</t>
  </si>
  <si>
    <t>202311110533</t>
  </si>
  <si>
    <t>赵佳茵</t>
  </si>
  <si>
    <t>202311110535</t>
  </si>
  <si>
    <t>周家雯</t>
  </si>
  <si>
    <t>附件2</t>
  </si>
  <si>
    <t>广州商学院2025—2026学年学校奖学金呈报表</t>
  </si>
  <si>
    <t>学院</t>
  </si>
  <si>
    <t>年级</t>
  </si>
  <si>
    <t>性别</t>
  </si>
  <si>
    <t>专业</t>
  </si>
  <si>
    <t>参评奖项</t>
  </si>
  <si>
    <t>以学院为单位填报《呈报表》，提交电子版和纸质版。获奖学生需确保康小丁“学工系统”的个人信息中已录入银行账号。</t>
  </si>
  <si>
    <t>制表人：</t>
  </si>
  <si>
    <t>学院领导签名：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</si>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</sst>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  <numFmt numFmtId="177" formatCode="0_);[Red]\(0\)"/>
    <numFmt numFmtId="178" formatCode="0.0%"/>
    <numFmt numFmtId="179" formatCode="0.00_);[Red]\(0.00\)"/>
    <numFmt numFmtId="180" formatCode="0.00_);\(0.00\)"/>
  </numFmts>
  <fonts count="3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4"/>
      <name val="宋体"/>
      <charset val="134"/>
    </font>
    <font>
      <b/>
      <sz val="16"/>
      <name val="宋体"/>
      <charset val="134"/>
    </font>
    <font>
      <sz val="10.5"/>
      <name val="宋体"/>
      <charset val="134"/>
    </font>
    <font>
      <sz val="14"/>
      <color theme="1"/>
      <name val="宋体"/>
      <charset val="134"/>
      <scheme val="minor"/>
    </font>
    <font>
      <sz val="10"/>
      <name val="Arial"/>
      <charset val="134"/>
    </font>
    <font>
      <b/>
      <sz val="14"/>
      <color rgb="FFFF0000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1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17" applyNumberFormat="0" applyAlignment="0" applyProtection="0">
      <alignment vertical="center"/>
    </xf>
    <xf numFmtId="0" fontId="24" fillId="5" borderId="18" applyNumberFormat="0" applyAlignment="0" applyProtection="0">
      <alignment vertical="center"/>
    </xf>
    <xf numFmtId="0" fontId="25" fillId="5" borderId="17" applyNumberFormat="0" applyAlignment="0" applyProtection="0">
      <alignment vertical="center"/>
    </xf>
    <xf numFmtId="0" fontId="26" fillId="6" borderId="19" applyNumberFormat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8" fillId="0" borderId="21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176" fontId="1" fillId="0" borderId="0" xfId="0" applyNumberFormat="1" applyFont="1" applyFill="1" applyBorder="1" applyAlignment="1">
      <alignment vertical="center"/>
    </xf>
    <xf numFmtId="177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/>
    </xf>
    <xf numFmtId="178" fontId="5" fillId="0" borderId="0" xfId="0" applyNumberFormat="1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8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79" fontId="6" fillId="0" borderId="2" xfId="0" applyNumberFormat="1" applyFont="1" applyFill="1" applyBorder="1" applyAlignment="1">
      <alignment horizontal="center" vertical="center"/>
    </xf>
    <xf numFmtId="179" fontId="0" fillId="0" borderId="2" xfId="0" applyNumberFormat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179" fontId="0" fillId="0" borderId="0" xfId="0" applyNumberFormat="1" applyFill="1" applyAlignment="1">
      <alignment horizontal="center" vertical="center"/>
    </xf>
    <xf numFmtId="178" fontId="0" fillId="0" borderId="0" xfId="0" applyNumberForma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79" fontId="5" fillId="0" borderId="0" xfId="0" applyNumberFormat="1" applyFont="1" applyFill="1" applyAlignment="1">
      <alignment horizontal="center" vertical="center"/>
    </xf>
    <xf numFmtId="178" fontId="5" fillId="0" borderId="0" xfId="0" applyNumberFormat="1" applyFont="1" applyFill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179" fontId="0" fillId="0" borderId="2" xfId="0" applyNumberFormat="1" applyFill="1" applyBorder="1" applyAlignment="1">
      <alignment horizontal="center" vertical="center"/>
    </xf>
    <xf numFmtId="178" fontId="0" fillId="0" borderId="2" xfId="0" applyNumberForma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179" fontId="9" fillId="0" borderId="2" xfId="0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179" fontId="0" fillId="0" borderId="0" xfId="0" applyNumberForma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5" fillId="0" borderId="0" xfId="0" applyNumberFormat="1" applyFont="1" applyFill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180" fontId="0" fillId="0" borderId="0" xfId="0" applyNumberForma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180" fontId="5" fillId="0" borderId="0" xfId="0" applyNumberFormat="1" applyFont="1" applyFill="1" applyAlignment="1">
      <alignment horizontal="center" vertical="center"/>
    </xf>
    <xf numFmtId="180" fontId="0" fillId="0" borderId="2" xfId="0" applyNumberForma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/>
    </xf>
    <xf numFmtId="180" fontId="0" fillId="0" borderId="2" xfId="0" applyNumberFormat="1" applyBorder="1" applyAlignment="1">
      <alignment horizontal="center" vertical="center"/>
    </xf>
    <xf numFmtId="0" fontId="0" fillId="0" borderId="2" xfId="0" applyBorder="1">
      <alignment vertical="center"/>
    </xf>
    <xf numFmtId="0" fontId="13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externalLink" Target="externalLinks/externalLink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hp\Desktop\2026-2027&#19978;\&#32508;&#27979;\4+X\&#31532;&#20108;&#23398;&#24180;&#27963;&#21160;&#31215;&#20998;&#27719;&#2463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hp\Desktop\2026-2027&#19978;\&#32508;&#27979;\&#21152;&#20998;&#25991;&#20214;\&#23398;&#29983;&#25104;&#32489;&#27719;&#24635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互金"/>
      <sheetName val="投资"/>
    </sheetNames>
    <sheetDataSet>
      <sheetData sheetId="0"/>
      <sheetData sheetId="1">
        <row r="2">
          <cell r="B2" t="str">
            <v>202311160106</v>
          </cell>
          <cell r="C2" t="str">
            <v>互金2301</v>
          </cell>
          <cell r="D2" t="str">
            <v>278.5</v>
          </cell>
          <cell r="E2">
            <v>63</v>
          </cell>
          <cell r="F2">
            <v>198.5</v>
          </cell>
          <cell r="G2">
            <v>17</v>
          </cell>
        </row>
        <row r="3">
          <cell r="B3" t="str">
            <v>202311160112</v>
          </cell>
          <cell r="C3" t="str">
            <v>互金2301</v>
          </cell>
          <cell r="D3" t="str">
            <v>602.5</v>
          </cell>
          <cell r="E3">
            <v>172.5</v>
          </cell>
          <cell r="F3">
            <v>369</v>
          </cell>
          <cell r="G3">
            <v>61</v>
          </cell>
        </row>
        <row r="4">
          <cell r="B4" t="str">
            <v>202311160128</v>
          </cell>
          <cell r="C4" t="str">
            <v>互金2301</v>
          </cell>
          <cell r="D4" t="str">
            <v>196.0</v>
          </cell>
          <cell r="E4">
            <v>44</v>
          </cell>
          <cell r="F4">
            <v>142</v>
          </cell>
          <cell r="G4">
            <v>10</v>
          </cell>
        </row>
        <row r="5">
          <cell r="B5" t="str">
            <v>202311160138</v>
          </cell>
          <cell r="C5" t="str">
            <v>互金2301</v>
          </cell>
          <cell r="D5" t="str">
            <v>232.0</v>
          </cell>
          <cell r="E5">
            <v>51</v>
          </cell>
          <cell r="F5">
            <v>167</v>
          </cell>
          <cell r="G5">
            <v>14</v>
          </cell>
        </row>
        <row r="6">
          <cell r="B6" t="str">
            <v>202311160122</v>
          </cell>
          <cell r="C6" t="str">
            <v>互金2301</v>
          </cell>
          <cell r="D6" t="str">
            <v>214.0</v>
          </cell>
          <cell r="E6">
            <v>50</v>
          </cell>
          <cell r="F6">
            <v>148</v>
          </cell>
          <cell r="G6">
            <v>16</v>
          </cell>
        </row>
        <row r="7">
          <cell r="B7" t="str">
            <v>202311160115</v>
          </cell>
          <cell r="C7" t="str">
            <v>互金2301</v>
          </cell>
          <cell r="D7" t="str">
            <v>558.5</v>
          </cell>
          <cell r="E7">
            <v>179</v>
          </cell>
          <cell r="F7">
            <v>218.5</v>
          </cell>
          <cell r="G7">
            <v>161</v>
          </cell>
        </row>
        <row r="8">
          <cell r="B8" t="str">
            <v>202311160101</v>
          </cell>
          <cell r="C8" t="str">
            <v>互金2301</v>
          </cell>
          <cell r="D8" t="str">
            <v>186.0</v>
          </cell>
          <cell r="E8">
            <v>46</v>
          </cell>
          <cell r="F8">
            <v>130</v>
          </cell>
          <cell r="G8">
            <v>10</v>
          </cell>
        </row>
        <row r="9">
          <cell r="B9" t="str">
            <v>202311160125</v>
          </cell>
          <cell r="C9" t="str">
            <v>互金2301</v>
          </cell>
          <cell r="D9" t="str">
            <v>179.0</v>
          </cell>
          <cell r="E9">
            <v>44</v>
          </cell>
          <cell r="F9">
            <v>125</v>
          </cell>
          <cell r="G9">
            <v>10</v>
          </cell>
        </row>
        <row r="10">
          <cell r="B10" t="str">
            <v>202311160129</v>
          </cell>
          <cell r="C10" t="str">
            <v>互金2301</v>
          </cell>
          <cell r="D10" t="str">
            <v>194.0</v>
          </cell>
          <cell r="E10">
            <v>48</v>
          </cell>
          <cell r="F10">
            <v>130</v>
          </cell>
          <cell r="G10">
            <v>16</v>
          </cell>
        </row>
        <row r="11">
          <cell r="B11" t="str">
            <v>202311160119</v>
          </cell>
          <cell r="C11" t="str">
            <v>互金2301</v>
          </cell>
          <cell r="D11" t="str">
            <v>552.0</v>
          </cell>
          <cell r="E11">
            <v>188</v>
          </cell>
          <cell r="F11">
            <v>329</v>
          </cell>
          <cell r="G11">
            <v>35</v>
          </cell>
        </row>
        <row r="12">
          <cell r="B12" t="str">
            <v>202311160105</v>
          </cell>
          <cell r="C12" t="str">
            <v>互金2301</v>
          </cell>
          <cell r="D12" t="str">
            <v>242.0</v>
          </cell>
          <cell r="E12">
            <v>54</v>
          </cell>
          <cell r="F12">
            <v>170</v>
          </cell>
          <cell r="G12">
            <v>18</v>
          </cell>
        </row>
        <row r="13">
          <cell r="B13" t="str">
            <v>202311160109</v>
          </cell>
          <cell r="C13" t="str">
            <v>互金2301</v>
          </cell>
          <cell r="D13" t="str">
            <v>398.5</v>
          </cell>
          <cell r="E13">
            <v>160</v>
          </cell>
          <cell r="F13">
            <v>217.5</v>
          </cell>
          <cell r="G13">
            <v>21</v>
          </cell>
        </row>
        <row r="14">
          <cell r="B14" t="str">
            <v>202311160137</v>
          </cell>
          <cell r="C14" t="str">
            <v>互金2301</v>
          </cell>
          <cell r="D14" t="str">
            <v>204.5</v>
          </cell>
          <cell r="E14">
            <v>48</v>
          </cell>
          <cell r="F14">
            <v>144.5</v>
          </cell>
          <cell r="G14">
            <v>12</v>
          </cell>
        </row>
        <row r="15">
          <cell r="B15" t="str">
            <v>202311160121</v>
          </cell>
          <cell r="C15" t="str">
            <v>互金2301</v>
          </cell>
          <cell r="D15" t="str">
            <v>431.5</v>
          </cell>
          <cell r="E15">
            <v>169</v>
          </cell>
          <cell r="F15">
            <v>242.5</v>
          </cell>
          <cell r="G15">
            <v>20</v>
          </cell>
        </row>
        <row r="16">
          <cell r="B16" t="str">
            <v>202311160136</v>
          </cell>
          <cell r="C16" t="str">
            <v>互金2301</v>
          </cell>
          <cell r="D16" t="str">
            <v>535.5</v>
          </cell>
          <cell r="E16">
            <v>96.5</v>
          </cell>
          <cell r="F16">
            <v>410</v>
          </cell>
          <cell r="G16">
            <v>29</v>
          </cell>
        </row>
        <row r="17">
          <cell r="B17" t="str">
            <v>202311160107</v>
          </cell>
          <cell r="C17" t="str">
            <v>互金2301</v>
          </cell>
          <cell r="D17" t="str">
            <v>281.0</v>
          </cell>
          <cell r="E17">
            <v>80</v>
          </cell>
          <cell r="F17">
            <v>174</v>
          </cell>
          <cell r="G17">
            <v>27</v>
          </cell>
        </row>
        <row r="18">
          <cell r="B18" t="str">
            <v>202311160120</v>
          </cell>
          <cell r="C18" t="str">
            <v>互金2301</v>
          </cell>
          <cell r="D18" t="str">
            <v>271.0</v>
          </cell>
          <cell r="E18">
            <v>48</v>
          </cell>
          <cell r="F18">
            <v>207</v>
          </cell>
          <cell r="G18">
            <v>16</v>
          </cell>
        </row>
        <row r="19">
          <cell r="B19" t="str">
            <v>202311160104</v>
          </cell>
          <cell r="C19" t="str">
            <v>互金2301</v>
          </cell>
          <cell r="D19" t="str">
            <v>504.2</v>
          </cell>
          <cell r="E19">
            <v>221.2</v>
          </cell>
          <cell r="F19">
            <v>197</v>
          </cell>
          <cell r="G19">
            <v>86</v>
          </cell>
        </row>
        <row r="20">
          <cell r="B20" t="str">
            <v>202311160132</v>
          </cell>
          <cell r="C20" t="str">
            <v>互金2301</v>
          </cell>
          <cell r="D20" t="str">
            <v>208.0</v>
          </cell>
          <cell r="E20">
            <v>48</v>
          </cell>
          <cell r="F20">
            <v>144</v>
          </cell>
          <cell r="G20">
            <v>16</v>
          </cell>
        </row>
        <row r="21">
          <cell r="B21" t="str">
            <v>202311160130</v>
          </cell>
          <cell r="C21" t="str">
            <v>互金2301</v>
          </cell>
          <cell r="D21" t="str">
            <v>263.0</v>
          </cell>
          <cell r="E21">
            <v>82</v>
          </cell>
          <cell r="F21">
            <v>155</v>
          </cell>
          <cell r="G21">
            <v>26</v>
          </cell>
        </row>
        <row r="22">
          <cell r="B22" t="str">
            <v>202311160103</v>
          </cell>
          <cell r="C22" t="str">
            <v>互金2301</v>
          </cell>
          <cell r="D22" t="str">
            <v>215.0</v>
          </cell>
          <cell r="E22">
            <v>55</v>
          </cell>
          <cell r="F22">
            <v>148</v>
          </cell>
          <cell r="G22">
            <v>12</v>
          </cell>
        </row>
        <row r="23">
          <cell r="B23" t="str">
            <v>202311160113</v>
          </cell>
          <cell r="C23" t="str">
            <v>互金2301</v>
          </cell>
          <cell r="D23" t="str">
            <v>205.0</v>
          </cell>
          <cell r="E23">
            <v>51</v>
          </cell>
          <cell r="F23">
            <v>144</v>
          </cell>
          <cell r="G23">
            <v>10</v>
          </cell>
        </row>
        <row r="24">
          <cell r="B24" t="str">
            <v>202311160140</v>
          </cell>
          <cell r="C24" t="str">
            <v>互金2301</v>
          </cell>
          <cell r="D24" t="str">
            <v>231.0</v>
          </cell>
          <cell r="E24">
            <v>63</v>
          </cell>
          <cell r="F24">
            <v>158</v>
          </cell>
          <cell r="G24">
            <v>10</v>
          </cell>
        </row>
        <row r="25">
          <cell r="B25" t="str">
            <v>202311160123</v>
          </cell>
          <cell r="C25" t="str">
            <v>互金2301</v>
          </cell>
          <cell r="D25" t="str">
            <v>439.0</v>
          </cell>
          <cell r="E25">
            <v>121</v>
          </cell>
          <cell r="F25">
            <v>192.5</v>
          </cell>
          <cell r="G25">
            <v>125.5</v>
          </cell>
        </row>
        <row r="26">
          <cell r="B26" t="str">
            <v>202311160114</v>
          </cell>
          <cell r="C26" t="str">
            <v>互金2301</v>
          </cell>
          <cell r="D26" t="str">
            <v>213.0</v>
          </cell>
          <cell r="E26">
            <v>54</v>
          </cell>
          <cell r="F26">
            <v>147</v>
          </cell>
          <cell r="G26">
            <v>12</v>
          </cell>
        </row>
        <row r="27">
          <cell r="B27" t="str">
            <v>202311160118</v>
          </cell>
          <cell r="C27" t="str">
            <v>互金2301</v>
          </cell>
          <cell r="D27" t="str">
            <v>487.0</v>
          </cell>
          <cell r="E27">
            <v>151</v>
          </cell>
          <cell r="F27">
            <v>199.5</v>
          </cell>
          <cell r="G27">
            <v>136.5</v>
          </cell>
        </row>
        <row r="28">
          <cell r="B28" t="str">
            <v>202311160126</v>
          </cell>
          <cell r="C28" t="str">
            <v>互金2301</v>
          </cell>
          <cell r="D28" t="str">
            <v>341.5</v>
          </cell>
          <cell r="E28">
            <v>98</v>
          </cell>
          <cell r="F28">
            <v>175.5</v>
          </cell>
          <cell r="G28">
            <v>68</v>
          </cell>
        </row>
        <row r="29">
          <cell r="B29" t="str">
            <v>202311160127</v>
          </cell>
          <cell r="C29" t="str">
            <v>互金2301</v>
          </cell>
          <cell r="D29" t="str">
            <v>201.5</v>
          </cell>
          <cell r="E29">
            <v>46</v>
          </cell>
          <cell r="F29">
            <v>141.5</v>
          </cell>
          <cell r="G29">
            <v>14</v>
          </cell>
        </row>
        <row r="30">
          <cell r="B30" t="str">
            <v>202311160116</v>
          </cell>
          <cell r="C30" t="str">
            <v>互金2301</v>
          </cell>
          <cell r="D30" t="str">
            <v>240.5</v>
          </cell>
          <cell r="E30">
            <v>56</v>
          </cell>
          <cell r="F30">
            <v>162.5</v>
          </cell>
          <cell r="G30">
            <v>22</v>
          </cell>
        </row>
        <row r="31">
          <cell r="B31" t="str">
            <v>202311160134</v>
          </cell>
          <cell r="C31" t="str">
            <v>互金2301</v>
          </cell>
          <cell r="D31" t="str">
            <v>271.0</v>
          </cell>
          <cell r="E31">
            <v>76</v>
          </cell>
          <cell r="F31">
            <v>177</v>
          </cell>
          <cell r="G31">
            <v>18</v>
          </cell>
        </row>
        <row r="32">
          <cell r="B32" t="str">
            <v>202311160141</v>
          </cell>
          <cell r="C32" t="str">
            <v>互金2301</v>
          </cell>
          <cell r="D32" t="str">
            <v>283.5</v>
          </cell>
          <cell r="E32">
            <v>86</v>
          </cell>
          <cell r="F32">
            <v>173.5</v>
          </cell>
          <cell r="G32">
            <v>24</v>
          </cell>
        </row>
        <row r="33">
          <cell r="B33" t="str">
            <v>202311160110</v>
          </cell>
          <cell r="C33" t="str">
            <v>互金2301</v>
          </cell>
          <cell r="D33" t="str">
            <v>471.0</v>
          </cell>
          <cell r="E33">
            <v>146</v>
          </cell>
          <cell r="F33">
            <v>248.5</v>
          </cell>
          <cell r="G33">
            <v>76.5</v>
          </cell>
        </row>
        <row r="34">
          <cell r="B34" t="str">
            <v>202311160102</v>
          </cell>
          <cell r="C34" t="str">
            <v>互金2301</v>
          </cell>
          <cell r="D34" t="str">
            <v>299.0</v>
          </cell>
          <cell r="E34">
            <v>78</v>
          </cell>
          <cell r="F34">
            <v>194</v>
          </cell>
          <cell r="G34">
            <v>27</v>
          </cell>
        </row>
        <row r="35">
          <cell r="B35" t="str">
            <v>202311160124</v>
          </cell>
          <cell r="C35" t="str">
            <v>互金2301</v>
          </cell>
          <cell r="D35" t="str">
            <v>356.5</v>
          </cell>
          <cell r="E35">
            <v>125</v>
          </cell>
          <cell r="F35">
            <v>208.5</v>
          </cell>
          <cell r="G35">
            <v>23</v>
          </cell>
        </row>
        <row r="36">
          <cell r="B36" t="str">
            <v>202311160143</v>
          </cell>
          <cell r="C36" t="str">
            <v>互金2301</v>
          </cell>
          <cell r="D36" t="str">
            <v>410.0</v>
          </cell>
          <cell r="E36">
            <v>142</v>
          </cell>
          <cell r="F36">
            <v>256</v>
          </cell>
          <cell r="G36">
            <v>12</v>
          </cell>
        </row>
        <row r="37">
          <cell r="B37" t="str">
            <v>202311160133</v>
          </cell>
          <cell r="C37" t="str">
            <v>互金2301</v>
          </cell>
          <cell r="D37" t="str">
            <v>216.0</v>
          </cell>
          <cell r="E37">
            <v>46</v>
          </cell>
          <cell r="F37">
            <v>158</v>
          </cell>
          <cell r="G37">
            <v>12</v>
          </cell>
        </row>
        <row r="38">
          <cell r="B38" t="str">
            <v>202311160117</v>
          </cell>
          <cell r="C38" t="str">
            <v>互金2301</v>
          </cell>
          <cell r="D38" t="str">
            <v>189.0</v>
          </cell>
          <cell r="E38">
            <v>46</v>
          </cell>
          <cell r="F38">
            <v>133</v>
          </cell>
          <cell r="G38">
            <v>10</v>
          </cell>
        </row>
        <row r="39">
          <cell r="B39" t="str">
            <v>202311160108</v>
          </cell>
          <cell r="C39" t="str">
            <v>互金2301</v>
          </cell>
          <cell r="D39" t="str">
            <v>371.5</v>
          </cell>
          <cell r="E39">
            <v>90</v>
          </cell>
          <cell r="F39">
            <v>226.5</v>
          </cell>
          <cell r="G39">
            <v>55</v>
          </cell>
        </row>
        <row r="40">
          <cell r="B40" t="str">
            <v>202311160139</v>
          </cell>
          <cell r="C40" t="str">
            <v>互金2301</v>
          </cell>
          <cell r="D40" t="str">
            <v>196.0</v>
          </cell>
          <cell r="E40">
            <v>46</v>
          </cell>
          <cell r="F40">
            <v>138</v>
          </cell>
          <cell r="G40">
            <v>12</v>
          </cell>
        </row>
        <row r="41">
          <cell r="B41" t="str">
            <v>202311160131</v>
          </cell>
          <cell r="C41" t="str">
            <v>互金2301</v>
          </cell>
          <cell r="D41" t="str">
            <v>338.0</v>
          </cell>
          <cell r="E41">
            <v>104</v>
          </cell>
          <cell r="F41">
            <v>218</v>
          </cell>
          <cell r="G41">
            <v>16</v>
          </cell>
        </row>
        <row r="42">
          <cell r="B42" t="str">
            <v>202311160239</v>
          </cell>
          <cell r="C42" t="str">
            <v>互金2302</v>
          </cell>
          <cell r="D42" t="str">
            <v>253.5</v>
          </cell>
          <cell r="E42">
            <v>60</v>
          </cell>
          <cell r="F42">
            <v>171.5</v>
          </cell>
          <cell r="G42">
            <v>22</v>
          </cell>
        </row>
        <row r="43">
          <cell r="B43" t="str">
            <v>202311160242</v>
          </cell>
          <cell r="C43" t="str">
            <v>互金2302</v>
          </cell>
          <cell r="D43" t="str">
            <v>211.0</v>
          </cell>
          <cell r="E43">
            <v>54</v>
          </cell>
          <cell r="F43">
            <v>130</v>
          </cell>
          <cell r="G43">
            <v>27</v>
          </cell>
        </row>
        <row r="44">
          <cell r="B44" t="str">
            <v>202311160209</v>
          </cell>
          <cell r="C44" t="str">
            <v>互金2302</v>
          </cell>
          <cell r="D44" t="str">
            <v>336.5</v>
          </cell>
          <cell r="E44">
            <v>92</v>
          </cell>
          <cell r="F44">
            <v>227.5</v>
          </cell>
          <cell r="G44">
            <v>17</v>
          </cell>
        </row>
        <row r="45">
          <cell r="B45" t="str">
            <v>202311160232</v>
          </cell>
          <cell r="C45" t="str">
            <v>互金2302</v>
          </cell>
          <cell r="D45" t="str">
            <v>203.0</v>
          </cell>
          <cell r="E45">
            <v>54</v>
          </cell>
          <cell r="F45">
            <v>135</v>
          </cell>
          <cell r="G45">
            <v>14</v>
          </cell>
        </row>
        <row r="46">
          <cell r="B46" t="str">
            <v>202311160224</v>
          </cell>
          <cell r="C46" t="str">
            <v>互金2302</v>
          </cell>
          <cell r="D46" t="str">
            <v>210.0</v>
          </cell>
          <cell r="E46">
            <v>56</v>
          </cell>
          <cell r="F46">
            <v>134</v>
          </cell>
          <cell r="G46">
            <v>20</v>
          </cell>
        </row>
        <row r="47">
          <cell r="B47" t="str">
            <v>202311160211</v>
          </cell>
          <cell r="C47" t="str">
            <v>互金2302</v>
          </cell>
          <cell r="D47" t="str">
            <v>201.0</v>
          </cell>
          <cell r="E47">
            <v>52</v>
          </cell>
          <cell r="F47">
            <v>135</v>
          </cell>
          <cell r="G47">
            <v>14</v>
          </cell>
        </row>
        <row r="48">
          <cell r="B48" t="str">
            <v>202311160235</v>
          </cell>
          <cell r="C48" t="str">
            <v>互金2302</v>
          </cell>
          <cell r="D48" t="str">
            <v>1081.2</v>
          </cell>
          <cell r="E48">
            <v>379.2</v>
          </cell>
          <cell r="F48">
            <v>326.5</v>
          </cell>
          <cell r="G48">
            <v>375.5</v>
          </cell>
        </row>
        <row r="49">
          <cell r="B49" t="str">
            <v>202311160201</v>
          </cell>
          <cell r="C49" t="str">
            <v>互金2302</v>
          </cell>
          <cell r="D49" t="str">
            <v>210.0</v>
          </cell>
          <cell r="E49">
            <v>56</v>
          </cell>
          <cell r="F49">
            <v>140</v>
          </cell>
          <cell r="G49">
            <v>14</v>
          </cell>
        </row>
        <row r="50">
          <cell r="B50" t="str">
            <v>202311160222</v>
          </cell>
          <cell r="C50" t="str">
            <v>互金2302</v>
          </cell>
          <cell r="D50" t="str">
            <v>273.5</v>
          </cell>
          <cell r="E50">
            <v>69</v>
          </cell>
          <cell r="F50">
            <v>178.5</v>
          </cell>
          <cell r="G50">
            <v>26</v>
          </cell>
        </row>
        <row r="51">
          <cell r="B51" t="str">
            <v>202311160226</v>
          </cell>
          <cell r="C51" t="str">
            <v>互金2302</v>
          </cell>
          <cell r="D51" t="str">
            <v>431.0</v>
          </cell>
          <cell r="E51">
            <v>180</v>
          </cell>
          <cell r="F51">
            <v>231</v>
          </cell>
          <cell r="G51">
            <v>20</v>
          </cell>
        </row>
        <row r="52">
          <cell r="B52" t="str">
            <v>202311160231</v>
          </cell>
          <cell r="C52" t="str">
            <v>互金2302</v>
          </cell>
          <cell r="D52" t="str">
            <v>270.5</v>
          </cell>
          <cell r="E52">
            <v>63</v>
          </cell>
          <cell r="F52">
            <v>184.5</v>
          </cell>
          <cell r="G52">
            <v>23</v>
          </cell>
        </row>
        <row r="53">
          <cell r="B53" t="str">
            <v>202311160223</v>
          </cell>
          <cell r="C53" t="str">
            <v>互金2302</v>
          </cell>
          <cell r="D53" t="str">
            <v>669.7</v>
          </cell>
          <cell r="E53">
            <v>312.7</v>
          </cell>
          <cell r="F53">
            <v>200</v>
          </cell>
          <cell r="G53">
            <v>157</v>
          </cell>
        </row>
        <row r="54">
          <cell r="B54" t="str">
            <v>202311160229</v>
          </cell>
          <cell r="C54" t="str">
            <v>互金2302</v>
          </cell>
          <cell r="D54" t="str">
            <v>210.5</v>
          </cell>
          <cell r="E54">
            <v>54</v>
          </cell>
          <cell r="F54">
            <v>134.5</v>
          </cell>
          <cell r="G54">
            <v>22</v>
          </cell>
        </row>
        <row r="55">
          <cell r="B55" t="str">
            <v>202311160220</v>
          </cell>
          <cell r="C55" t="str">
            <v>互金2302</v>
          </cell>
          <cell r="D55" t="str">
            <v>265.5</v>
          </cell>
          <cell r="E55">
            <v>75</v>
          </cell>
          <cell r="F55">
            <v>174.5</v>
          </cell>
          <cell r="G55">
            <v>16</v>
          </cell>
        </row>
        <row r="56">
          <cell r="B56" t="str">
            <v>202311160227</v>
          </cell>
          <cell r="C56" t="str">
            <v>互金2302</v>
          </cell>
          <cell r="D56" t="str">
            <v>225.0</v>
          </cell>
          <cell r="E56">
            <v>66</v>
          </cell>
          <cell r="F56">
            <v>145</v>
          </cell>
          <cell r="G56">
            <v>14</v>
          </cell>
        </row>
        <row r="57">
          <cell r="B57" t="str">
            <v>202311160203</v>
          </cell>
          <cell r="C57" t="str">
            <v>互金2302</v>
          </cell>
          <cell r="D57" t="str">
            <v>266.0</v>
          </cell>
          <cell r="E57">
            <v>57</v>
          </cell>
          <cell r="F57">
            <v>193</v>
          </cell>
          <cell r="G57">
            <v>16</v>
          </cell>
        </row>
        <row r="58">
          <cell r="B58" t="str">
            <v>202311160238</v>
          </cell>
          <cell r="C58" t="str">
            <v>互金2302</v>
          </cell>
          <cell r="D58" t="str">
            <v>794.7</v>
          </cell>
          <cell r="E58">
            <v>221.2</v>
          </cell>
          <cell r="F58">
            <v>286</v>
          </cell>
          <cell r="G58">
            <v>287.5</v>
          </cell>
        </row>
        <row r="59">
          <cell r="B59" t="str">
            <v>202311160212</v>
          </cell>
          <cell r="C59" t="str">
            <v>互金2302</v>
          </cell>
          <cell r="D59" t="str">
            <v>319.0</v>
          </cell>
          <cell r="E59">
            <v>118</v>
          </cell>
          <cell r="F59">
            <v>175</v>
          </cell>
          <cell r="G59">
            <v>26</v>
          </cell>
        </row>
        <row r="60">
          <cell r="B60" t="str">
            <v>202311160241</v>
          </cell>
          <cell r="C60" t="str">
            <v>互金2302</v>
          </cell>
          <cell r="D60" t="str">
            <v>203.0</v>
          </cell>
          <cell r="E60">
            <v>54</v>
          </cell>
          <cell r="F60">
            <v>129</v>
          </cell>
          <cell r="G60">
            <v>20</v>
          </cell>
        </row>
        <row r="61">
          <cell r="B61" t="str">
            <v>202311160218</v>
          </cell>
          <cell r="C61" t="str">
            <v>互金2302</v>
          </cell>
          <cell r="D61" t="str">
            <v>690.2</v>
          </cell>
          <cell r="E61">
            <v>245.2</v>
          </cell>
          <cell r="F61">
            <v>323</v>
          </cell>
          <cell r="G61">
            <v>122</v>
          </cell>
        </row>
        <row r="62">
          <cell r="B62" t="str">
            <v>202311160230</v>
          </cell>
          <cell r="C62" t="str">
            <v>互金2302</v>
          </cell>
          <cell r="D62" t="str">
            <v>238.0</v>
          </cell>
          <cell r="E62">
            <v>54</v>
          </cell>
          <cell r="F62">
            <v>167</v>
          </cell>
          <cell r="G62">
            <v>17</v>
          </cell>
        </row>
        <row r="63">
          <cell r="B63" t="str">
            <v>202311160221</v>
          </cell>
          <cell r="C63" t="str">
            <v>互金2302</v>
          </cell>
          <cell r="D63" t="str">
            <v>242.5</v>
          </cell>
          <cell r="E63">
            <v>68</v>
          </cell>
          <cell r="F63">
            <v>154.5</v>
          </cell>
          <cell r="G63">
            <v>20</v>
          </cell>
        </row>
        <row r="64">
          <cell r="B64" t="str">
            <v>202311160219</v>
          </cell>
          <cell r="C64" t="str">
            <v>互金2302</v>
          </cell>
          <cell r="D64" t="str">
            <v>242.0</v>
          </cell>
          <cell r="E64">
            <v>60</v>
          </cell>
          <cell r="F64">
            <v>159</v>
          </cell>
          <cell r="G64">
            <v>23</v>
          </cell>
        </row>
        <row r="65">
          <cell r="B65" t="str">
            <v>202311160225</v>
          </cell>
          <cell r="C65" t="str">
            <v>互金2302</v>
          </cell>
          <cell r="D65" t="str">
            <v>206.0</v>
          </cell>
          <cell r="E65">
            <v>54</v>
          </cell>
          <cell r="F65">
            <v>138</v>
          </cell>
          <cell r="G65">
            <v>14</v>
          </cell>
        </row>
        <row r="66">
          <cell r="B66" t="str">
            <v>202311160215</v>
          </cell>
          <cell r="C66" t="str">
            <v>互金2302</v>
          </cell>
          <cell r="D66" t="str">
            <v>228.5</v>
          </cell>
          <cell r="E66">
            <v>62</v>
          </cell>
          <cell r="F66">
            <v>139.5</v>
          </cell>
          <cell r="G66">
            <v>27</v>
          </cell>
        </row>
        <row r="67">
          <cell r="B67" t="str">
            <v>202311160205</v>
          </cell>
          <cell r="C67" t="str">
            <v>互金2302</v>
          </cell>
          <cell r="D67" t="str">
            <v>247.0</v>
          </cell>
          <cell r="E67">
            <v>62</v>
          </cell>
          <cell r="F67">
            <v>169</v>
          </cell>
          <cell r="G67">
            <v>16</v>
          </cell>
        </row>
        <row r="68">
          <cell r="B68" t="str">
            <v>202311160233</v>
          </cell>
          <cell r="C68" t="str">
            <v>互金2302</v>
          </cell>
          <cell r="D68" t="str">
            <v>569.2</v>
          </cell>
          <cell r="E68">
            <v>216.2</v>
          </cell>
          <cell r="F68">
            <v>294</v>
          </cell>
          <cell r="G68">
            <v>59.0000000000001</v>
          </cell>
        </row>
        <row r="69">
          <cell r="B69" t="str">
            <v>202311160214</v>
          </cell>
          <cell r="C69" t="str">
            <v>互金2302</v>
          </cell>
          <cell r="D69" t="str">
            <v>237.5</v>
          </cell>
          <cell r="E69">
            <v>63</v>
          </cell>
          <cell r="F69">
            <v>140.5</v>
          </cell>
          <cell r="G69">
            <v>34</v>
          </cell>
        </row>
        <row r="70">
          <cell r="B70" t="str">
            <v>202311160210</v>
          </cell>
          <cell r="C70" t="str">
            <v>互金2302</v>
          </cell>
          <cell r="D70" t="str">
            <v>203.0</v>
          </cell>
          <cell r="E70">
            <v>54</v>
          </cell>
          <cell r="F70">
            <v>135</v>
          </cell>
          <cell r="G70">
            <v>14</v>
          </cell>
        </row>
        <row r="71">
          <cell r="B71" t="str">
            <v>202211160023</v>
          </cell>
          <cell r="C71" t="str">
            <v>互金2302</v>
          </cell>
          <cell r="D71" t="str">
            <v>155.0</v>
          </cell>
          <cell r="E71">
            <v>62</v>
          </cell>
          <cell r="F71" t="e">
            <v>#N/A</v>
          </cell>
          <cell r="G71">
            <v>14</v>
          </cell>
        </row>
        <row r="72">
          <cell r="B72" t="str">
            <v>202311160204</v>
          </cell>
          <cell r="C72" t="str">
            <v>互金2302</v>
          </cell>
          <cell r="D72" t="str">
            <v>256.5</v>
          </cell>
          <cell r="E72">
            <v>54.5</v>
          </cell>
          <cell r="F72">
            <v>169.5</v>
          </cell>
          <cell r="G72">
            <v>32.5</v>
          </cell>
        </row>
        <row r="73">
          <cell r="B73" t="str">
            <v>202311160228</v>
          </cell>
          <cell r="C73" t="str">
            <v>互金2302</v>
          </cell>
          <cell r="D73" t="str">
            <v>222.0</v>
          </cell>
          <cell r="E73">
            <v>62</v>
          </cell>
          <cell r="F73">
            <v>134</v>
          </cell>
          <cell r="G73">
            <v>26</v>
          </cell>
        </row>
        <row r="74">
          <cell r="B74" t="str">
            <v>202311160216</v>
          </cell>
          <cell r="C74" t="str">
            <v>互金2302</v>
          </cell>
          <cell r="D74" t="str">
            <v>237.0</v>
          </cell>
          <cell r="E74">
            <v>68</v>
          </cell>
          <cell r="F74">
            <v>148</v>
          </cell>
          <cell r="G74">
            <v>21</v>
          </cell>
        </row>
        <row r="75">
          <cell r="B75" t="str">
            <v>202311160237</v>
          </cell>
          <cell r="C75" t="str">
            <v>互金2302</v>
          </cell>
          <cell r="D75" t="str">
            <v>204.0</v>
          </cell>
          <cell r="E75">
            <v>54</v>
          </cell>
          <cell r="F75">
            <v>131</v>
          </cell>
          <cell r="G75">
            <v>19</v>
          </cell>
        </row>
        <row r="76">
          <cell r="B76" t="str">
            <v>202311160207</v>
          </cell>
          <cell r="C76" t="str">
            <v>互金2302</v>
          </cell>
          <cell r="D76" t="str">
            <v>217.5</v>
          </cell>
          <cell r="E76">
            <v>56</v>
          </cell>
          <cell r="F76">
            <v>147.5</v>
          </cell>
          <cell r="G76">
            <v>14</v>
          </cell>
        </row>
        <row r="77">
          <cell r="B77" t="str">
            <v>202311160240</v>
          </cell>
          <cell r="C77" t="str">
            <v>互金2302</v>
          </cell>
          <cell r="D77" t="str">
            <v>193.0</v>
          </cell>
          <cell r="E77">
            <v>52</v>
          </cell>
          <cell r="F77">
            <v>127</v>
          </cell>
          <cell r="G77">
            <v>14</v>
          </cell>
        </row>
        <row r="78">
          <cell r="B78" t="str">
            <v>202311160208</v>
          </cell>
          <cell r="C78" t="str">
            <v>互金2302</v>
          </cell>
          <cell r="D78" t="str">
            <v>217.0</v>
          </cell>
          <cell r="E78">
            <v>60</v>
          </cell>
          <cell r="F78">
            <v>143</v>
          </cell>
          <cell r="G78">
            <v>14</v>
          </cell>
        </row>
        <row r="79">
          <cell r="B79" t="str">
            <v>202311160213</v>
          </cell>
          <cell r="C79" t="str">
            <v>互金2302</v>
          </cell>
          <cell r="D79" t="str">
            <v>217.0</v>
          </cell>
          <cell r="E79">
            <v>58</v>
          </cell>
          <cell r="F79">
            <v>138</v>
          </cell>
          <cell r="G79">
            <v>21</v>
          </cell>
        </row>
      </sheetData>
      <sheetData sheetId="2">
        <row r="2">
          <cell r="B2" t="str">
            <v>202311130126</v>
          </cell>
          <cell r="C2" t="str">
            <v>198.0</v>
          </cell>
          <cell r="D2">
            <v>50</v>
          </cell>
          <cell r="E2">
            <v>134</v>
          </cell>
          <cell r="F2">
            <v>14</v>
          </cell>
        </row>
        <row r="3">
          <cell r="B3" t="str">
            <v>202311130141</v>
          </cell>
          <cell r="C3" t="str">
            <v>218.0</v>
          </cell>
          <cell r="D3">
            <v>50</v>
          </cell>
          <cell r="E3">
            <v>152</v>
          </cell>
          <cell r="F3">
            <v>16</v>
          </cell>
        </row>
        <row r="4">
          <cell r="B4" t="str">
            <v>202311130129</v>
          </cell>
          <cell r="C4" t="str">
            <v>212.0</v>
          </cell>
          <cell r="D4">
            <v>52</v>
          </cell>
          <cell r="E4">
            <v>142</v>
          </cell>
          <cell r="F4">
            <v>18</v>
          </cell>
        </row>
        <row r="5">
          <cell r="B5" t="str">
            <v>202311130122</v>
          </cell>
          <cell r="C5" t="str">
            <v>201.0</v>
          </cell>
          <cell r="D5">
            <v>50</v>
          </cell>
          <cell r="E5">
            <v>135</v>
          </cell>
          <cell r="F5">
            <v>16</v>
          </cell>
        </row>
        <row r="6">
          <cell r="B6" t="str">
            <v>202311130112</v>
          </cell>
          <cell r="C6" t="str">
            <v>195.0</v>
          </cell>
          <cell r="D6">
            <v>51</v>
          </cell>
          <cell r="E6">
            <v>128</v>
          </cell>
          <cell r="F6">
            <v>16</v>
          </cell>
        </row>
        <row r="7">
          <cell r="B7" t="str">
            <v>202311130146</v>
          </cell>
          <cell r="C7" t="str">
            <v>207.0</v>
          </cell>
          <cell r="D7">
            <v>53</v>
          </cell>
          <cell r="E7">
            <v>138</v>
          </cell>
          <cell r="F7">
            <v>16</v>
          </cell>
        </row>
        <row r="8">
          <cell r="B8" t="str">
            <v>202311130120</v>
          </cell>
          <cell r="C8" t="str">
            <v>312.5</v>
          </cell>
          <cell r="D8">
            <v>70</v>
          </cell>
          <cell r="E8">
            <v>209.5</v>
          </cell>
          <cell r="F8">
            <v>33</v>
          </cell>
        </row>
        <row r="9">
          <cell r="B9" t="str">
            <v>202311130138</v>
          </cell>
          <cell r="C9" t="str">
            <v>222.5</v>
          </cell>
          <cell r="D9">
            <v>64</v>
          </cell>
          <cell r="E9">
            <v>137.5</v>
          </cell>
          <cell r="F9">
            <v>21</v>
          </cell>
        </row>
        <row r="10">
          <cell r="B10" t="str">
            <v>202311130104</v>
          </cell>
          <cell r="C10" t="str">
            <v>807.0</v>
          </cell>
          <cell r="D10">
            <v>396.5</v>
          </cell>
          <cell r="E10">
            <v>317.5</v>
          </cell>
          <cell r="F10">
            <v>93</v>
          </cell>
        </row>
        <row r="11">
          <cell r="B11" t="str">
            <v>202311130131</v>
          </cell>
          <cell r="C11" t="str">
            <v>197.0</v>
          </cell>
          <cell r="D11">
            <v>52</v>
          </cell>
          <cell r="E11">
            <v>126</v>
          </cell>
          <cell r="F11">
            <v>19</v>
          </cell>
        </row>
        <row r="12">
          <cell r="B12" t="str">
            <v>202311130114</v>
          </cell>
          <cell r="C12" t="str">
            <v>314.5</v>
          </cell>
          <cell r="D12">
            <v>116</v>
          </cell>
          <cell r="E12">
            <v>161.5</v>
          </cell>
          <cell r="F12">
            <v>37</v>
          </cell>
        </row>
        <row r="13">
          <cell r="B13" t="str">
            <v>202311130123</v>
          </cell>
          <cell r="C13" t="str">
            <v>213.0</v>
          </cell>
          <cell r="D13">
            <v>54</v>
          </cell>
          <cell r="E13">
            <v>139</v>
          </cell>
          <cell r="F13">
            <v>20</v>
          </cell>
        </row>
        <row r="14">
          <cell r="B14" t="str">
            <v>202311130143</v>
          </cell>
          <cell r="C14" t="str">
            <v>225.5</v>
          </cell>
          <cell r="D14">
            <v>54</v>
          </cell>
          <cell r="E14">
            <v>151</v>
          </cell>
          <cell r="F14">
            <v>20.5</v>
          </cell>
        </row>
        <row r="15">
          <cell r="B15" t="str">
            <v>202311130139</v>
          </cell>
          <cell r="C15" t="str">
            <v>203.0</v>
          </cell>
          <cell r="D15">
            <v>48</v>
          </cell>
          <cell r="E15">
            <v>135</v>
          </cell>
          <cell r="F15">
            <v>20</v>
          </cell>
        </row>
        <row r="16">
          <cell r="B16" t="str">
            <v>202311130124</v>
          </cell>
          <cell r="C16" t="str">
            <v>670.5</v>
          </cell>
          <cell r="D16">
            <v>141</v>
          </cell>
          <cell r="E16">
            <v>192.5</v>
          </cell>
          <cell r="F16">
            <v>337</v>
          </cell>
        </row>
        <row r="17">
          <cell r="B17" t="str">
            <v>202311130128</v>
          </cell>
          <cell r="C17" t="str">
            <v>194.0</v>
          </cell>
          <cell r="D17">
            <v>48</v>
          </cell>
          <cell r="E17">
            <v>130</v>
          </cell>
          <cell r="F17">
            <v>16</v>
          </cell>
        </row>
        <row r="18">
          <cell r="B18" t="str">
            <v>202311130142</v>
          </cell>
          <cell r="C18" t="str">
            <v>252.0</v>
          </cell>
          <cell r="D18">
            <v>79</v>
          </cell>
          <cell r="E18">
            <v>156</v>
          </cell>
          <cell r="F18">
            <v>17</v>
          </cell>
        </row>
        <row r="19">
          <cell r="B19" t="str">
            <v>202311130133</v>
          </cell>
          <cell r="C19" t="str">
            <v>310.0</v>
          </cell>
          <cell r="D19">
            <v>64</v>
          </cell>
          <cell r="E19">
            <v>219</v>
          </cell>
          <cell r="F19">
            <v>27</v>
          </cell>
        </row>
        <row r="20">
          <cell r="B20" t="str">
            <v>202311130116</v>
          </cell>
          <cell r="C20" t="str">
            <v>232.0</v>
          </cell>
          <cell r="D20">
            <v>56</v>
          </cell>
          <cell r="E20">
            <v>158</v>
          </cell>
          <cell r="F20">
            <v>18</v>
          </cell>
        </row>
        <row r="21">
          <cell r="B21" t="str">
            <v>202311130110</v>
          </cell>
          <cell r="C21" t="str">
            <v>194.0</v>
          </cell>
          <cell r="D21">
            <v>52</v>
          </cell>
          <cell r="E21">
            <v>124</v>
          </cell>
          <cell r="F21">
            <v>18</v>
          </cell>
        </row>
        <row r="22">
          <cell r="B22" t="str">
            <v>202311130108</v>
          </cell>
          <cell r="C22" t="str">
            <v>420.5</v>
          </cell>
          <cell r="D22">
            <v>132</v>
          </cell>
          <cell r="E22">
            <v>168.5</v>
          </cell>
          <cell r="F22">
            <v>120</v>
          </cell>
        </row>
        <row r="23">
          <cell r="B23" t="str">
            <v>202311130102</v>
          </cell>
          <cell r="C23" t="str">
            <v>202.0</v>
          </cell>
          <cell r="D23">
            <v>48</v>
          </cell>
          <cell r="E23">
            <v>140</v>
          </cell>
          <cell r="F23">
            <v>14</v>
          </cell>
        </row>
        <row r="24">
          <cell r="B24" t="str">
            <v>202311130140</v>
          </cell>
          <cell r="C24" t="str">
            <v>288.5</v>
          </cell>
          <cell r="D24">
            <v>67</v>
          </cell>
          <cell r="E24">
            <v>181.5</v>
          </cell>
          <cell r="F24">
            <v>40</v>
          </cell>
        </row>
        <row r="25">
          <cell r="B25" t="str">
            <v>202311130103</v>
          </cell>
          <cell r="C25" t="str">
            <v>186.0</v>
          </cell>
          <cell r="D25">
            <v>46</v>
          </cell>
          <cell r="E25">
            <v>124</v>
          </cell>
          <cell r="F25">
            <v>16</v>
          </cell>
        </row>
        <row r="26">
          <cell r="B26" t="str">
            <v>202311130115</v>
          </cell>
          <cell r="C26" t="str">
            <v>274.0</v>
          </cell>
          <cell r="D26">
            <v>80.5</v>
          </cell>
          <cell r="E26">
            <v>145</v>
          </cell>
          <cell r="F26">
            <v>48.5</v>
          </cell>
        </row>
        <row r="27">
          <cell r="B27" t="str">
            <v>202311130117</v>
          </cell>
          <cell r="C27" t="str">
            <v>236.0</v>
          </cell>
          <cell r="D27">
            <v>64</v>
          </cell>
          <cell r="E27">
            <v>147</v>
          </cell>
          <cell r="F27">
            <v>25</v>
          </cell>
        </row>
        <row r="28">
          <cell r="B28" t="str">
            <v>202311130101</v>
          </cell>
          <cell r="C28" t="str">
            <v>226.0</v>
          </cell>
          <cell r="D28">
            <v>55</v>
          </cell>
          <cell r="E28">
            <v>155</v>
          </cell>
          <cell r="F28">
            <v>16</v>
          </cell>
        </row>
        <row r="29">
          <cell r="B29" t="str">
            <v>202311130119</v>
          </cell>
          <cell r="C29" t="str">
            <v>251.0</v>
          </cell>
          <cell r="D29">
            <v>59</v>
          </cell>
          <cell r="E29">
            <v>174</v>
          </cell>
          <cell r="F29">
            <v>18</v>
          </cell>
        </row>
        <row r="30">
          <cell r="B30" t="str">
            <v>202311130132</v>
          </cell>
          <cell r="C30" t="str">
            <v>196.0</v>
          </cell>
          <cell r="D30">
            <v>48</v>
          </cell>
          <cell r="E30">
            <v>128</v>
          </cell>
          <cell r="F30">
            <v>20</v>
          </cell>
        </row>
        <row r="31">
          <cell r="B31" t="str">
            <v>202311130134</v>
          </cell>
          <cell r="C31" t="str">
            <v>204.0</v>
          </cell>
          <cell r="D31">
            <v>52</v>
          </cell>
          <cell r="E31">
            <v>134</v>
          </cell>
          <cell r="F31">
            <v>18</v>
          </cell>
        </row>
        <row r="32">
          <cell r="B32" t="str">
            <v>202311130113</v>
          </cell>
          <cell r="C32" t="str">
            <v>284.0</v>
          </cell>
          <cell r="D32">
            <v>89</v>
          </cell>
          <cell r="E32">
            <v>166</v>
          </cell>
          <cell r="F32">
            <v>29</v>
          </cell>
        </row>
        <row r="33">
          <cell r="B33" t="str">
            <v>202311130121</v>
          </cell>
          <cell r="C33" t="str">
            <v>348.5</v>
          </cell>
          <cell r="D33">
            <v>105</v>
          </cell>
          <cell r="E33">
            <v>185.5</v>
          </cell>
          <cell r="F33">
            <v>58</v>
          </cell>
        </row>
        <row r="34">
          <cell r="B34" t="str">
            <v>202311130127</v>
          </cell>
          <cell r="C34" t="str">
            <v>214.5</v>
          </cell>
          <cell r="D34">
            <v>50</v>
          </cell>
          <cell r="E34">
            <v>132.5</v>
          </cell>
          <cell r="F34">
            <v>32</v>
          </cell>
        </row>
        <row r="35">
          <cell r="B35" t="str">
            <v>202311130135</v>
          </cell>
          <cell r="C35" t="str">
            <v>449.5</v>
          </cell>
          <cell r="D35">
            <v>176</v>
          </cell>
          <cell r="E35">
            <v>227.5</v>
          </cell>
          <cell r="F35">
            <v>46</v>
          </cell>
        </row>
        <row r="36">
          <cell r="B36" t="str">
            <v>202311130107</v>
          </cell>
          <cell r="C36" t="str">
            <v>312.5</v>
          </cell>
          <cell r="D36">
            <v>75</v>
          </cell>
          <cell r="E36">
            <v>216.5</v>
          </cell>
          <cell r="F36">
            <v>21</v>
          </cell>
        </row>
        <row r="37">
          <cell r="B37" t="str">
            <v>202311130105</v>
          </cell>
          <cell r="C37" t="str">
            <v>196.0</v>
          </cell>
          <cell r="D37">
            <v>52</v>
          </cell>
          <cell r="E37">
            <v>130</v>
          </cell>
          <cell r="F37">
            <v>14</v>
          </cell>
        </row>
        <row r="38">
          <cell r="B38" t="str">
            <v>202311130130</v>
          </cell>
          <cell r="C38" t="str">
            <v>198.0</v>
          </cell>
          <cell r="D38">
            <v>46</v>
          </cell>
          <cell r="E38">
            <v>134</v>
          </cell>
          <cell r="F38">
            <v>18</v>
          </cell>
        </row>
        <row r="39">
          <cell r="B39" t="str">
            <v>202311130136</v>
          </cell>
          <cell r="C39" t="str">
            <v>213.0</v>
          </cell>
          <cell r="D39">
            <v>54</v>
          </cell>
          <cell r="E39">
            <v>145</v>
          </cell>
          <cell r="F39">
            <v>14</v>
          </cell>
        </row>
        <row r="40">
          <cell r="B40" t="str">
            <v>202311130109</v>
          </cell>
          <cell r="C40" t="str">
            <v>190.0</v>
          </cell>
          <cell r="D40">
            <v>52</v>
          </cell>
          <cell r="E40">
            <v>124</v>
          </cell>
          <cell r="F40">
            <v>14</v>
          </cell>
        </row>
        <row r="41">
          <cell r="B41" t="str">
            <v>202311130106</v>
          </cell>
          <cell r="C41" t="str">
            <v>210.0</v>
          </cell>
          <cell r="D41">
            <v>58</v>
          </cell>
          <cell r="E41">
            <v>134</v>
          </cell>
          <cell r="F41">
            <v>18</v>
          </cell>
        </row>
        <row r="42">
          <cell r="B42" t="str">
            <v>202311130137</v>
          </cell>
          <cell r="C42" t="str">
            <v>706.0</v>
          </cell>
          <cell r="D42">
            <v>306</v>
          </cell>
          <cell r="E42">
            <v>284</v>
          </cell>
          <cell r="F42">
            <v>116</v>
          </cell>
        </row>
        <row r="43">
          <cell r="B43" t="str">
            <v>202311130145</v>
          </cell>
          <cell r="C43" t="str">
            <v>196.0</v>
          </cell>
          <cell r="D43">
            <v>52</v>
          </cell>
          <cell r="E43">
            <v>130</v>
          </cell>
          <cell r="F43">
            <v>14</v>
          </cell>
        </row>
        <row r="44">
          <cell r="B44" t="str">
            <v>202311130118</v>
          </cell>
          <cell r="C44" t="str">
            <v>223.5</v>
          </cell>
          <cell r="D44">
            <v>70</v>
          </cell>
          <cell r="E44">
            <v>139.5</v>
          </cell>
          <cell r="F44">
            <v>14</v>
          </cell>
        </row>
        <row r="45">
          <cell r="B45" t="str">
            <v>202311130218</v>
          </cell>
          <cell r="C45" t="str">
            <v>231.0</v>
          </cell>
          <cell r="D45">
            <v>54</v>
          </cell>
          <cell r="E45">
            <v>155</v>
          </cell>
          <cell r="F45">
            <v>22</v>
          </cell>
        </row>
        <row r="46">
          <cell r="B46" t="str">
            <v>202311130244</v>
          </cell>
          <cell r="C46" t="str">
            <v>201.0</v>
          </cell>
          <cell r="D46">
            <v>50</v>
          </cell>
          <cell r="E46">
            <v>136.5</v>
          </cell>
          <cell r="F46">
            <v>14.5</v>
          </cell>
        </row>
        <row r="47">
          <cell r="B47" t="str">
            <v>202311130202</v>
          </cell>
          <cell r="C47" t="str">
            <v>176.0</v>
          </cell>
          <cell r="D47">
            <v>50</v>
          </cell>
          <cell r="E47">
            <v>112</v>
          </cell>
          <cell r="F47">
            <v>14</v>
          </cell>
        </row>
        <row r="48">
          <cell r="B48" t="str">
            <v>202311130220</v>
          </cell>
          <cell r="C48" t="str">
            <v>177.5</v>
          </cell>
          <cell r="D48">
            <v>48</v>
          </cell>
          <cell r="E48">
            <v>115.5</v>
          </cell>
          <cell r="F48">
            <v>14</v>
          </cell>
        </row>
        <row r="49">
          <cell r="B49" t="str">
            <v>202311130208</v>
          </cell>
          <cell r="C49" t="str">
            <v>243.0</v>
          </cell>
          <cell r="D49">
            <v>99</v>
          </cell>
          <cell r="E49">
            <v>120</v>
          </cell>
          <cell r="F49">
            <v>24</v>
          </cell>
        </row>
        <row r="50">
          <cell r="B50" t="str">
            <v>202311130227</v>
          </cell>
          <cell r="C50" t="str">
            <v>249.5</v>
          </cell>
          <cell r="D50">
            <v>66</v>
          </cell>
          <cell r="E50">
            <v>148.5</v>
          </cell>
          <cell r="F50">
            <v>35</v>
          </cell>
        </row>
        <row r="51">
          <cell r="B51" t="str">
            <v>202311130224</v>
          </cell>
          <cell r="C51" t="str">
            <v>253.5</v>
          </cell>
          <cell r="D51">
            <v>83</v>
          </cell>
          <cell r="E51">
            <v>153</v>
          </cell>
          <cell r="F51">
            <v>17.5</v>
          </cell>
        </row>
        <row r="52">
          <cell r="B52" t="str">
            <v>202211130081</v>
          </cell>
          <cell r="C52" t="str">
            <v>170.5</v>
          </cell>
          <cell r="D52" t="e">
            <v>#N/A</v>
          </cell>
          <cell r="E52" t="e">
            <v>#N/A</v>
          </cell>
          <cell r="F52">
            <v>14</v>
          </cell>
        </row>
        <row r="53">
          <cell r="B53" t="str">
            <v>202311130212</v>
          </cell>
          <cell r="C53" t="str">
            <v>242.0</v>
          </cell>
          <cell r="D53">
            <v>79</v>
          </cell>
          <cell r="E53">
            <v>136</v>
          </cell>
          <cell r="F53">
            <v>27</v>
          </cell>
        </row>
        <row r="54">
          <cell r="B54" t="str">
            <v>202311130246</v>
          </cell>
          <cell r="C54" t="str">
            <v>166.0</v>
          </cell>
          <cell r="D54">
            <v>31</v>
          </cell>
          <cell r="E54">
            <v>121</v>
          </cell>
          <cell r="F54">
            <v>14</v>
          </cell>
        </row>
        <row r="55">
          <cell r="B55" t="str">
            <v>202311130211</v>
          </cell>
          <cell r="C55" t="str">
            <v>227.5</v>
          </cell>
          <cell r="D55">
            <v>52</v>
          </cell>
          <cell r="E55">
            <v>161</v>
          </cell>
          <cell r="F55">
            <v>14.5</v>
          </cell>
        </row>
        <row r="56">
          <cell r="B56" t="str">
            <v>202311130238</v>
          </cell>
          <cell r="C56" t="str">
            <v>294.0</v>
          </cell>
          <cell r="D56">
            <v>59</v>
          </cell>
          <cell r="E56">
            <v>171</v>
          </cell>
          <cell r="F56">
            <v>64</v>
          </cell>
        </row>
        <row r="57">
          <cell r="B57" t="str">
            <v>202311130213</v>
          </cell>
          <cell r="C57" t="str">
            <v>437.5</v>
          </cell>
          <cell r="D57">
            <v>142</v>
          </cell>
          <cell r="E57">
            <v>221.5</v>
          </cell>
          <cell r="F57">
            <v>74</v>
          </cell>
        </row>
        <row r="58">
          <cell r="B58" t="str">
            <v>202311130210</v>
          </cell>
          <cell r="C58" t="str">
            <v>201.5</v>
          </cell>
          <cell r="D58">
            <v>46</v>
          </cell>
          <cell r="E58">
            <v>135.5</v>
          </cell>
          <cell r="F58">
            <v>20</v>
          </cell>
        </row>
        <row r="59">
          <cell r="B59" t="str">
            <v>202311130217</v>
          </cell>
          <cell r="C59" t="str">
            <v>177.0</v>
          </cell>
          <cell r="D59">
            <v>46</v>
          </cell>
          <cell r="E59">
            <v>117</v>
          </cell>
          <cell r="F59">
            <v>14</v>
          </cell>
        </row>
        <row r="60">
          <cell r="B60" t="str">
            <v>202311130203</v>
          </cell>
          <cell r="C60" t="str">
            <v>506.0</v>
          </cell>
          <cell r="D60">
            <v>213</v>
          </cell>
          <cell r="E60">
            <v>224</v>
          </cell>
          <cell r="F60">
            <v>69</v>
          </cell>
        </row>
        <row r="61">
          <cell r="B61" t="str">
            <v>202311130242</v>
          </cell>
          <cell r="C61" t="str">
            <v>228.5</v>
          </cell>
          <cell r="D61">
            <v>53</v>
          </cell>
          <cell r="E61">
            <v>154</v>
          </cell>
          <cell r="F61">
            <v>21.5</v>
          </cell>
        </row>
        <row r="62">
          <cell r="B62" t="str">
            <v>202211130148</v>
          </cell>
          <cell r="C62" t="str">
            <v>111.0</v>
          </cell>
          <cell r="D62">
            <v>60</v>
          </cell>
          <cell r="E62" t="e">
            <v>#N/A</v>
          </cell>
          <cell r="F62">
            <v>14</v>
          </cell>
        </row>
        <row r="63">
          <cell r="B63" t="str">
            <v>202311130229</v>
          </cell>
          <cell r="C63" t="str">
            <v>162.0</v>
          </cell>
          <cell r="D63">
            <v>44</v>
          </cell>
          <cell r="E63">
            <v>104</v>
          </cell>
          <cell r="F63">
            <v>14</v>
          </cell>
        </row>
        <row r="64">
          <cell r="B64" t="str">
            <v>202311130226</v>
          </cell>
          <cell r="C64" t="str">
            <v>165.0</v>
          </cell>
          <cell r="D64">
            <v>44</v>
          </cell>
          <cell r="E64">
            <v>107</v>
          </cell>
          <cell r="F64">
            <v>14</v>
          </cell>
        </row>
        <row r="65">
          <cell r="B65" t="str">
            <v>202311130205</v>
          </cell>
          <cell r="C65" t="str">
            <v>231.0</v>
          </cell>
          <cell r="D65">
            <v>60</v>
          </cell>
          <cell r="E65">
            <v>146</v>
          </cell>
          <cell r="F65">
            <v>25</v>
          </cell>
        </row>
        <row r="66">
          <cell r="B66" t="str">
            <v>202311130230</v>
          </cell>
          <cell r="C66" t="str">
            <v>196.0</v>
          </cell>
          <cell r="D66">
            <v>51</v>
          </cell>
          <cell r="E66">
            <v>131</v>
          </cell>
          <cell r="F66">
            <v>14</v>
          </cell>
        </row>
        <row r="67">
          <cell r="B67" t="str">
            <v>202311130207</v>
          </cell>
          <cell r="C67" t="str">
            <v>228.0</v>
          </cell>
          <cell r="D67">
            <v>52</v>
          </cell>
          <cell r="E67">
            <v>156</v>
          </cell>
          <cell r="F67">
            <v>20</v>
          </cell>
        </row>
        <row r="68">
          <cell r="B68" t="str">
            <v>202311130241</v>
          </cell>
          <cell r="C68" t="str">
            <v>208.0</v>
          </cell>
          <cell r="D68">
            <v>49</v>
          </cell>
          <cell r="E68">
            <v>138</v>
          </cell>
          <cell r="F68">
            <v>21</v>
          </cell>
        </row>
        <row r="69">
          <cell r="B69" t="str">
            <v>202311130237</v>
          </cell>
          <cell r="C69" t="str">
            <v>166.0</v>
          </cell>
          <cell r="D69">
            <v>44</v>
          </cell>
          <cell r="E69">
            <v>108</v>
          </cell>
          <cell r="F69">
            <v>14</v>
          </cell>
        </row>
        <row r="70">
          <cell r="B70" t="str">
            <v>202311130222</v>
          </cell>
          <cell r="C70" t="str">
            <v>179.0</v>
          </cell>
          <cell r="D70">
            <v>46</v>
          </cell>
          <cell r="E70">
            <v>111</v>
          </cell>
          <cell r="F70">
            <v>22</v>
          </cell>
        </row>
        <row r="71">
          <cell r="B71" t="str">
            <v>202311130216</v>
          </cell>
          <cell r="C71" t="str">
            <v>188.0</v>
          </cell>
          <cell r="D71">
            <v>59</v>
          </cell>
          <cell r="E71">
            <v>115</v>
          </cell>
          <cell r="F71">
            <v>14</v>
          </cell>
        </row>
        <row r="72">
          <cell r="B72" t="str">
            <v>202311130243</v>
          </cell>
          <cell r="C72" t="str">
            <v>236.0</v>
          </cell>
          <cell r="D72">
            <v>63</v>
          </cell>
          <cell r="E72">
            <v>141</v>
          </cell>
          <cell r="F72">
            <v>32</v>
          </cell>
        </row>
        <row r="73">
          <cell r="B73" t="str">
            <v>202311130236</v>
          </cell>
          <cell r="C73" t="str">
            <v>204.0</v>
          </cell>
          <cell r="D73">
            <v>54</v>
          </cell>
          <cell r="E73">
            <v>136</v>
          </cell>
          <cell r="F73">
            <v>14</v>
          </cell>
        </row>
        <row r="74">
          <cell r="B74" t="str">
            <v>202311130231</v>
          </cell>
          <cell r="C74" t="str">
            <v>168.0</v>
          </cell>
          <cell r="D74">
            <v>44</v>
          </cell>
          <cell r="E74">
            <v>110</v>
          </cell>
          <cell r="F74">
            <v>14</v>
          </cell>
        </row>
        <row r="75">
          <cell r="B75" t="str">
            <v>202311130233</v>
          </cell>
          <cell r="C75" t="str">
            <v>270.0</v>
          </cell>
          <cell r="D75">
            <v>84</v>
          </cell>
          <cell r="E75">
            <v>161</v>
          </cell>
          <cell r="F75">
            <v>25</v>
          </cell>
        </row>
        <row r="76">
          <cell r="B76" t="str">
            <v>202311130201</v>
          </cell>
          <cell r="C76" t="str">
            <v>160.0</v>
          </cell>
          <cell r="D76">
            <v>42</v>
          </cell>
          <cell r="E76">
            <v>104</v>
          </cell>
          <cell r="F76">
            <v>14</v>
          </cell>
        </row>
        <row r="77">
          <cell r="B77" t="str">
            <v>202311130221</v>
          </cell>
          <cell r="C77" t="str">
            <v>352.0</v>
          </cell>
          <cell r="D77">
            <v>147</v>
          </cell>
          <cell r="E77">
            <v>185.5</v>
          </cell>
          <cell r="F77">
            <v>19.5</v>
          </cell>
        </row>
        <row r="78">
          <cell r="B78" t="str">
            <v>202311130204</v>
          </cell>
          <cell r="C78" t="str">
            <v>185.0</v>
          </cell>
          <cell r="D78">
            <v>49</v>
          </cell>
          <cell r="E78">
            <v>114</v>
          </cell>
          <cell r="F78">
            <v>22</v>
          </cell>
        </row>
        <row r="79">
          <cell r="B79" t="str">
            <v>202311130234</v>
          </cell>
          <cell r="C79" t="str">
            <v>230.0</v>
          </cell>
          <cell r="D79">
            <v>52</v>
          </cell>
          <cell r="E79">
            <v>151</v>
          </cell>
          <cell r="F79">
            <v>27</v>
          </cell>
        </row>
        <row r="80">
          <cell r="B80" t="str">
            <v>202311130209</v>
          </cell>
          <cell r="C80" t="str">
            <v>283.0</v>
          </cell>
          <cell r="D80">
            <v>68</v>
          </cell>
          <cell r="E80">
            <v>200.5</v>
          </cell>
          <cell r="F80">
            <v>14.5</v>
          </cell>
        </row>
        <row r="81">
          <cell r="B81" t="str">
            <v>202311130206</v>
          </cell>
          <cell r="C81" t="str">
            <v>170.0</v>
          </cell>
          <cell r="D81">
            <v>44</v>
          </cell>
          <cell r="E81">
            <v>108</v>
          </cell>
          <cell r="F81">
            <v>18</v>
          </cell>
        </row>
        <row r="82">
          <cell r="B82" t="str">
            <v>202311130223</v>
          </cell>
          <cell r="C82" t="str">
            <v>223.5</v>
          </cell>
          <cell r="D82">
            <v>50</v>
          </cell>
          <cell r="E82">
            <v>150.5</v>
          </cell>
          <cell r="F82">
            <v>23</v>
          </cell>
        </row>
        <row r="83">
          <cell r="B83" t="str">
            <v>202311130219</v>
          </cell>
          <cell r="C83" t="str">
            <v>242.0</v>
          </cell>
          <cell r="D83">
            <v>54</v>
          </cell>
          <cell r="E83">
            <v>174</v>
          </cell>
          <cell r="F83">
            <v>14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1">
          <cell r="B1" t="str">
            <v>陈咏怡</v>
          </cell>
          <cell r="C1" t="str">
            <v>202311160110</v>
          </cell>
          <cell r="D1">
            <v>65</v>
          </cell>
        </row>
        <row r="2">
          <cell r="B2" t="str">
            <v>卢雅婷</v>
          </cell>
          <cell r="C2" t="str">
            <v>202311160126</v>
          </cell>
          <cell r="D2">
            <v>6</v>
          </cell>
        </row>
        <row r="3">
          <cell r="B3" t="str">
            <v>陈淑敏</v>
          </cell>
          <cell r="C3" t="str">
            <v>202311160108</v>
          </cell>
          <cell r="D3">
            <v>23</v>
          </cell>
        </row>
        <row r="4">
          <cell r="B4" t="str">
            <v>崔舒语</v>
          </cell>
          <cell r="C4" t="str">
            <v>202311160112</v>
          </cell>
          <cell r="D4">
            <v>14</v>
          </cell>
        </row>
        <row r="5">
          <cell r="B5" t="str">
            <v>古志炬</v>
          </cell>
          <cell r="C5" t="str">
            <v>202311160115</v>
          </cell>
          <cell r="D5">
            <v>51.9</v>
          </cell>
        </row>
        <row r="6">
          <cell r="B6" t="str">
            <v>蓝佳敏</v>
          </cell>
          <cell r="C6" t="str">
            <v>202311160118</v>
          </cell>
          <cell r="D6">
            <v>59.8</v>
          </cell>
        </row>
        <row r="7">
          <cell r="B7" t="str">
            <v>李沅夏</v>
          </cell>
          <cell r="C7" t="str">
            <v>202311160123</v>
          </cell>
          <cell r="D7">
            <v>55.5</v>
          </cell>
        </row>
        <row r="8">
          <cell r="B8" t="str">
            <v>曾静婷</v>
          </cell>
          <cell r="C8" t="str">
            <v>202311160235</v>
          </cell>
          <cell r="D8">
            <v>75</v>
          </cell>
        </row>
        <row r="9">
          <cell r="B9" t="str">
            <v>刘雨霏</v>
          </cell>
          <cell r="C9">
            <v>202311160223</v>
          </cell>
          <cell r="D9">
            <v>67</v>
          </cell>
        </row>
        <row r="18">
          <cell r="B18" t="str">
            <v>卢颍淇</v>
          </cell>
          <cell r="C18" t="str">
            <v>202311130121</v>
          </cell>
          <cell r="D18">
            <v>26.5</v>
          </cell>
        </row>
        <row r="19">
          <cell r="B19" t="str">
            <v>毛伟森</v>
          </cell>
          <cell r="C19" t="str">
            <v>202311130124</v>
          </cell>
          <cell r="D19">
            <v>36.5</v>
          </cell>
        </row>
        <row r="20">
          <cell r="B20" t="str">
            <v>张可昕</v>
          </cell>
          <cell r="C20" t="str">
            <v>202311130140</v>
          </cell>
          <cell r="D20">
            <v>17</v>
          </cell>
        </row>
        <row r="21">
          <cell r="B21" t="str">
            <v>陈瑞敏</v>
          </cell>
          <cell r="C21" t="str">
            <v>202311130104</v>
          </cell>
          <cell r="D21">
            <v>17.5</v>
          </cell>
        </row>
        <row r="22">
          <cell r="B22" t="str">
            <v>姚伊柔</v>
          </cell>
          <cell r="C22" t="str">
            <v>202311130137</v>
          </cell>
          <cell r="D22">
            <v>16</v>
          </cell>
        </row>
        <row r="23">
          <cell r="B23" t="str">
            <v>黄敏婷</v>
          </cell>
          <cell r="C23" t="str">
            <v>202311130208</v>
          </cell>
          <cell r="D23">
            <v>5</v>
          </cell>
        </row>
        <row r="24">
          <cell r="B24" t="str">
            <v>惠莹莹</v>
          </cell>
          <cell r="C24" t="str">
            <v>202311130213</v>
          </cell>
          <cell r="D24">
            <v>29</v>
          </cell>
        </row>
        <row r="25">
          <cell r="B25" t="str">
            <v>陈晓红</v>
          </cell>
          <cell r="C25" t="str">
            <v>202311130203</v>
          </cell>
          <cell r="D25">
            <v>26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315"/>
  <sheetViews>
    <sheetView workbookViewId="0">
      <selection activeCell="G16" sqref="G16"/>
    </sheetView>
  </sheetViews>
  <sheetFormatPr defaultColWidth="9" defaultRowHeight="19" customHeight="1"/>
  <cols>
    <col min="1" max="1" width="5.12389380530973" style="28" customWidth="1"/>
    <col min="2" max="2" width="15.2477876106195" style="28" customWidth="1"/>
    <col min="3" max="3" width="9" style="28"/>
    <col min="4" max="4" width="7" style="65" customWidth="1"/>
    <col min="5" max="6" width="9.6283185840708" style="28" customWidth="1"/>
    <col min="7" max="7" width="9.6283185840708" style="30" customWidth="1"/>
    <col min="8" max="8" width="8.6283185840708" style="28" customWidth="1"/>
    <col min="9" max="10" width="9.6283185840708" style="28" customWidth="1"/>
    <col min="11" max="11" width="9.6283185840708" style="30" customWidth="1"/>
    <col min="12" max="12" width="8.50442477876106" style="28" customWidth="1"/>
    <col min="13" max="14" width="9.6283185840708" style="28" customWidth="1"/>
    <col min="15" max="15" width="9.6283185840708" style="30" customWidth="1"/>
    <col min="16" max="16" width="9.6283185840708" style="28" customWidth="1"/>
    <col min="17" max="17" width="9.6283185840708" style="66" customWidth="1"/>
    <col min="18" max="18" width="9.6283185840708" style="28" customWidth="1"/>
    <col min="19" max="19" width="9.6283185840708" style="30" customWidth="1"/>
    <col min="20" max="20" width="9.6283185840708" style="28" customWidth="1"/>
    <col min="21" max="16383" width="9" style="28"/>
  </cols>
  <sheetData>
    <row r="1" s="28" customFormat="1" customHeight="1" spans="1:20">
      <c r="B1" s="2" t="s">
        <v>0</v>
      </c>
      <c r="C1" s="2"/>
      <c r="D1" s="65"/>
      <c r="G1" s="30"/>
      <c r="K1" s="30"/>
      <c r="O1" s="30"/>
      <c r="S1" s="30"/>
    </row>
    <row r="2" s="28" customFormat="1" ht="27" customHeight="1" spans="1:20">
      <c r="A2" s="31" t="s">
        <v>1</v>
      </c>
      <c r="B2" s="31"/>
      <c r="C2" s="31"/>
      <c r="D2" s="67"/>
      <c r="E2" s="31"/>
      <c r="F2" s="31"/>
      <c r="G2" s="33"/>
      <c r="H2" s="31"/>
      <c r="I2" s="31"/>
      <c r="J2" s="31"/>
      <c r="K2" s="33"/>
      <c r="L2" s="31"/>
      <c r="M2" s="31"/>
      <c r="N2" s="31"/>
      <c r="O2" s="33"/>
      <c r="P2" s="31"/>
      <c r="Q2" s="31"/>
      <c r="R2" s="31"/>
      <c r="S2" s="33"/>
      <c r="T2" s="31"/>
    </row>
    <row r="3" s="28" customFormat="1" customHeight="1" spans="1:20">
      <c r="A3" s="34" t="s">
        <v>2</v>
      </c>
      <c r="B3" s="34" t="s">
        <v>3</v>
      </c>
      <c r="C3" s="34" t="s">
        <v>4</v>
      </c>
      <c r="D3" s="68" t="s">
        <v>5</v>
      </c>
      <c r="E3" s="34"/>
      <c r="F3" s="34"/>
      <c r="G3" s="36"/>
      <c r="H3" s="34" t="s">
        <v>6</v>
      </c>
      <c r="I3" s="34"/>
      <c r="J3" s="34"/>
      <c r="K3" s="36"/>
      <c r="L3" s="34" t="s">
        <v>7</v>
      </c>
      <c r="M3" s="34"/>
      <c r="N3" s="34"/>
      <c r="O3" s="36"/>
      <c r="P3" s="37" t="s">
        <v>8</v>
      </c>
      <c r="Q3" s="34" t="s">
        <v>9</v>
      </c>
      <c r="R3" s="34"/>
      <c r="S3" s="36"/>
      <c r="T3" s="37" t="s">
        <v>10</v>
      </c>
    </row>
    <row r="4" s="28" customFormat="1" customHeight="1" spans="1:20">
      <c r="A4" s="34"/>
      <c r="B4" s="34"/>
      <c r="C4" s="34"/>
      <c r="D4" s="68" t="s">
        <v>11</v>
      </c>
      <c r="E4" s="20" t="s">
        <v>12</v>
      </c>
      <c r="F4" s="34" t="s">
        <v>13</v>
      </c>
      <c r="G4" s="36" t="s">
        <v>14</v>
      </c>
      <c r="H4" s="34" t="s">
        <v>11</v>
      </c>
      <c r="I4" s="20" t="s">
        <v>12</v>
      </c>
      <c r="J4" s="34" t="s">
        <v>13</v>
      </c>
      <c r="K4" s="36" t="s">
        <v>14</v>
      </c>
      <c r="L4" s="34" t="s">
        <v>11</v>
      </c>
      <c r="M4" s="20" t="s">
        <v>12</v>
      </c>
      <c r="N4" s="34" t="s">
        <v>13</v>
      </c>
      <c r="O4" s="36" t="s">
        <v>14</v>
      </c>
      <c r="P4" s="38"/>
      <c r="Q4" s="34" t="s">
        <v>15</v>
      </c>
      <c r="R4" s="34" t="s">
        <v>16</v>
      </c>
      <c r="S4" s="36" t="s">
        <v>17</v>
      </c>
      <c r="T4" s="38"/>
    </row>
    <row r="5" s="28" customFormat="1" customHeight="1" spans="1:20">
      <c r="A5" s="34">
        <v>1</v>
      </c>
      <c r="B5" s="69" t="s">
        <v>18</v>
      </c>
      <c r="C5" s="44" t="s">
        <v>19</v>
      </c>
      <c r="D5" s="70">
        <v>3.76</v>
      </c>
      <c r="E5" s="34">
        <f t="shared" ref="E5:E68" si="0">D5/MAX($D$5:$D$309)*70</f>
        <v>63.2692307692308</v>
      </c>
      <c r="F5" s="34">
        <f t="shared" ref="F5:F68" si="1">RANK(E5,$E$5:$E$309)</f>
        <v>28</v>
      </c>
      <c r="G5" s="36">
        <f t="shared" ref="G5:G68" si="2">IFERROR(RANK(E5,$E$5:$E$309)/COUNT($E$5:$E$309),0)</f>
        <v>0.0918032786885246</v>
      </c>
      <c r="H5" s="71">
        <v>803</v>
      </c>
      <c r="I5" s="34">
        <f t="shared" ref="I5:I68" si="3">H5/MAX($H$5:$H$309)*30</f>
        <v>30</v>
      </c>
      <c r="J5" s="34">
        <f t="shared" ref="J5:J68" si="4">RANK(I5,$I$5:$I$309)</f>
        <v>1</v>
      </c>
      <c r="K5" s="36">
        <f t="shared" ref="K5:K68" si="5">IFERROR(RANK(I5,$I$5:$I$309)/COUNT($I$5:$I$309),0)</f>
        <v>0.00327868852459016</v>
      </c>
      <c r="L5" s="72">
        <v>187.5</v>
      </c>
      <c r="M5" s="34">
        <f t="shared" ref="M5:M17" si="6">IF(L5&gt;=50,50,L5)</f>
        <v>50</v>
      </c>
      <c r="N5" s="34">
        <f t="shared" ref="N5:N68" si="7">RANK(M5,$M$5:$M$309)</f>
        <v>1</v>
      </c>
      <c r="O5" s="36">
        <f t="shared" ref="O5:O68" si="8">IFERROR(RANK(M5,$M$5:$M$309)/COUNT($M$5:$M$309),0)</f>
        <v>0.00327868852459016</v>
      </c>
      <c r="P5" s="34">
        <v>0</v>
      </c>
      <c r="Q5" s="72">
        <f t="shared" ref="Q5:Q68" si="9">E5+I5+M5-P5</f>
        <v>143.269230769231</v>
      </c>
      <c r="R5" s="34">
        <f t="shared" ref="R5:R68" si="10">RANK(Q5,$Q$5:$Q$309)</f>
        <v>1</v>
      </c>
      <c r="S5" s="36">
        <f t="shared" ref="S5:S68" si="11">IFERROR(RANK(Q5,$Q$5:$Q$309)/COUNT($Q$5:$Q$309),0)</f>
        <v>0.00327868852459016</v>
      </c>
      <c r="T5" s="34"/>
    </row>
    <row r="6" s="28" customFormat="1" customHeight="1" spans="1:20">
      <c r="A6" s="34">
        <v>2</v>
      </c>
      <c r="B6" s="73" t="s">
        <v>20</v>
      </c>
      <c r="C6" s="73" t="s">
        <v>21</v>
      </c>
      <c r="D6" s="70">
        <v>3.59</v>
      </c>
      <c r="E6" s="34">
        <f t="shared" si="0"/>
        <v>60.4086538461538</v>
      </c>
      <c r="F6" s="34">
        <f t="shared" si="1"/>
        <v>54</v>
      </c>
      <c r="G6" s="36">
        <f t="shared" si="2"/>
        <v>0.177049180327869</v>
      </c>
      <c r="H6" s="71">
        <v>606.5</v>
      </c>
      <c r="I6" s="34">
        <f t="shared" si="3"/>
        <v>22.6587795765878</v>
      </c>
      <c r="J6" s="34">
        <f t="shared" si="4"/>
        <v>2</v>
      </c>
      <c r="K6" s="36">
        <f t="shared" si="5"/>
        <v>0.00655737704918033</v>
      </c>
      <c r="L6" s="72">
        <v>125</v>
      </c>
      <c r="M6" s="34">
        <f t="shared" si="6"/>
        <v>50</v>
      </c>
      <c r="N6" s="34">
        <f t="shared" si="7"/>
        <v>1</v>
      </c>
      <c r="O6" s="36">
        <f t="shared" si="8"/>
        <v>0.00327868852459016</v>
      </c>
      <c r="P6" s="34">
        <v>0</v>
      </c>
      <c r="Q6" s="72">
        <f t="shared" si="9"/>
        <v>133.067433422742</v>
      </c>
      <c r="R6" s="34">
        <f t="shared" si="10"/>
        <v>2</v>
      </c>
      <c r="S6" s="36">
        <f t="shared" si="11"/>
        <v>0.00655737704918033</v>
      </c>
      <c r="T6" s="34"/>
    </row>
    <row r="7" s="28" customFormat="1" customHeight="1" spans="1:20">
      <c r="A7" s="34">
        <v>3</v>
      </c>
      <c r="B7" s="69" t="s">
        <v>22</v>
      </c>
      <c r="C7" s="44" t="s">
        <v>23</v>
      </c>
      <c r="D7" s="70">
        <v>3.78</v>
      </c>
      <c r="E7" s="34">
        <f t="shared" si="0"/>
        <v>63.6057692307692</v>
      </c>
      <c r="F7" s="34">
        <f t="shared" si="1"/>
        <v>23</v>
      </c>
      <c r="G7" s="36">
        <f t="shared" si="2"/>
        <v>0.0754098360655738</v>
      </c>
      <c r="H7" s="71">
        <v>373</v>
      </c>
      <c r="I7" s="34">
        <f t="shared" si="3"/>
        <v>13.9352428393524</v>
      </c>
      <c r="J7" s="34">
        <f t="shared" si="4"/>
        <v>4</v>
      </c>
      <c r="K7" s="36">
        <f t="shared" si="5"/>
        <v>0.0131147540983607</v>
      </c>
      <c r="L7" s="74">
        <v>65.9</v>
      </c>
      <c r="M7" s="34">
        <f t="shared" si="6"/>
        <v>50</v>
      </c>
      <c r="N7" s="34">
        <f t="shared" si="7"/>
        <v>1</v>
      </c>
      <c r="O7" s="36">
        <f t="shared" si="8"/>
        <v>0.00327868852459016</v>
      </c>
      <c r="P7" s="34">
        <v>0</v>
      </c>
      <c r="Q7" s="74">
        <f t="shared" si="9"/>
        <v>127.541012070122</v>
      </c>
      <c r="R7" s="34">
        <f t="shared" si="10"/>
        <v>3</v>
      </c>
      <c r="S7" s="36">
        <f t="shared" si="11"/>
        <v>0.00983606557377049</v>
      </c>
      <c r="T7" s="34"/>
    </row>
    <row r="8" s="28" customFormat="1" customHeight="1" spans="1:20">
      <c r="A8" s="34">
        <v>4</v>
      </c>
      <c r="B8" s="69" t="s">
        <v>24</v>
      </c>
      <c r="C8" s="44" t="s">
        <v>25</v>
      </c>
      <c r="D8" s="70">
        <v>3.5</v>
      </c>
      <c r="E8" s="34">
        <f t="shared" si="0"/>
        <v>58.8942307692308</v>
      </c>
      <c r="F8" s="34">
        <f t="shared" si="1"/>
        <v>71</v>
      </c>
      <c r="G8" s="36">
        <f t="shared" si="2"/>
        <v>0.232786885245902</v>
      </c>
      <c r="H8" s="71">
        <v>472.5</v>
      </c>
      <c r="I8" s="34">
        <f t="shared" si="3"/>
        <v>17.6525529265255</v>
      </c>
      <c r="J8" s="34">
        <f t="shared" si="4"/>
        <v>3</v>
      </c>
      <c r="K8" s="36">
        <f t="shared" si="5"/>
        <v>0.00983606557377049</v>
      </c>
      <c r="L8" s="72">
        <v>103.9</v>
      </c>
      <c r="M8" s="34">
        <f t="shared" si="6"/>
        <v>50</v>
      </c>
      <c r="N8" s="34">
        <f t="shared" si="7"/>
        <v>1</v>
      </c>
      <c r="O8" s="36">
        <f t="shared" si="8"/>
        <v>0.00327868852459016</v>
      </c>
      <c r="P8" s="34">
        <v>0</v>
      </c>
      <c r="Q8" s="72">
        <f t="shared" si="9"/>
        <v>126.546783695756</v>
      </c>
      <c r="R8" s="34">
        <f t="shared" si="10"/>
        <v>4</v>
      </c>
      <c r="S8" s="36">
        <f t="shared" si="11"/>
        <v>0.0131147540983607</v>
      </c>
      <c r="T8" s="34"/>
    </row>
    <row r="9" s="28" customFormat="1" customHeight="1" spans="1:20">
      <c r="A9" s="34">
        <v>5</v>
      </c>
      <c r="B9" s="73" t="s">
        <v>26</v>
      </c>
      <c r="C9" s="73" t="s">
        <v>27</v>
      </c>
      <c r="D9" s="70">
        <v>3.86</v>
      </c>
      <c r="E9" s="34">
        <f t="shared" si="0"/>
        <v>64.9519230769231</v>
      </c>
      <c r="F9" s="34">
        <f t="shared" si="1"/>
        <v>12</v>
      </c>
      <c r="G9" s="36">
        <f t="shared" si="2"/>
        <v>0.039344262295082</v>
      </c>
      <c r="H9" s="71">
        <v>92</v>
      </c>
      <c r="I9" s="34">
        <f t="shared" si="3"/>
        <v>3.43711083437111</v>
      </c>
      <c r="J9" s="34">
        <f t="shared" si="4"/>
        <v>13</v>
      </c>
      <c r="K9" s="36">
        <f t="shared" si="5"/>
        <v>0.0426229508196721</v>
      </c>
      <c r="L9" s="72">
        <v>63</v>
      </c>
      <c r="M9" s="34">
        <f t="shared" si="6"/>
        <v>50</v>
      </c>
      <c r="N9" s="34">
        <f t="shared" si="7"/>
        <v>1</v>
      </c>
      <c r="O9" s="36">
        <f t="shared" si="8"/>
        <v>0.00327868852459016</v>
      </c>
      <c r="P9" s="34">
        <v>0</v>
      </c>
      <c r="Q9" s="72">
        <f t="shared" si="9"/>
        <v>118.389033911294</v>
      </c>
      <c r="R9" s="34">
        <f t="shared" si="10"/>
        <v>5</v>
      </c>
      <c r="S9" s="36">
        <f t="shared" si="11"/>
        <v>0.0163934426229508</v>
      </c>
      <c r="T9" s="34"/>
    </row>
    <row r="10" s="28" customFormat="1" customHeight="1" spans="1:20">
      <c r="A10" s="34">
        <v>6</v>
      </c>
      <c r="B10" s="69" t="s">
        <v>28</v>
      </c>
      <c r="C10" s="44" t="s">
        <v>29</v>
      </c>
      <c r="D10" s="70">
        <v>3.78</v>
      </c>
      <c r="E10" s="34">
        <f t="shared" si="0"/>
        <v>63.6057692307692</v>
      </c>
      <c r="F10" s="34">
        <f t="shared" si="1"/>
        <v>23</v>
      </c>
      <c r="G10" s="36">
        <f t="shared" si="2"/>
        <v>0.0754098360655738</v>
      </c>
      <c r="H10" s="71">
        <v>31</v>
      </c>
      <c r="I10" s="34">
        <f t="shared" si="3"/>
        <v>1.15815691158157</v>
      </c>
      <c r="J10" s="34">
        <f t="shared" si="4"/>
        <v>67</v>
      </c>
      <c r="K10" s="36">
        <f t="shared" si="5"/>
        <v>0.219672131147541</v>
      </c>
      <c r="L10" s="72">
        <v>50.6</v>
      </c>
      <c r="M10" s="34">
        <f t="shared" si="6"/>
        <v>50</v>
      </c>
      <c r="N10" s="34">
        <f t="shared" si="7"/>
        <v>1</v>
      </c>
      <c r="O10" s="36">
        <f t="shared" si="8"/>
        <v>0.00327868852459016</v>
      </c>
      <c r="P10" s="34">
        <v>0</v>
      </c>
      <c r="Q10" s="72">
        <f t="shared" si="9"/>
        <v>114.763926142351</v>
      </c>
      <c r="R10" s="34">
        <f t="shared" si="10"/>
        <v>6</v>
      </c>
      <c r="S10" s="36">
        <f t="shared" si="11"/>
        <v>0.019672131147541</v>
      </c>
      <c r="T10" s="34"/>
    </row>
    <row r="11" s="28" customFormat="1" customHeight="1" spans="1:20">
      <c r="A11" s="34">
        <v>7</v>
      </c>
      <c r="B11" s="69" t="s">
        <v>30</v>
      </c>
      <c r="C11" s="44" t="s">
        <v>31</v>
      </c>
      <c r="D11" s="70">
        <v>3.96</v>
      </c>
      <c r="E11" s="34">
        <f t="shared" si="0"/>
        <v>66.6346153846154</v>
      </c>
      <c r="F11" s="34">
        <f t="shared" si="1"/>
        <v>5</v>
      </c>
      <c r="G11" s="36">
        <f t="shared" si="2"/>
        <v>0.0163934426229508</v>
      </c>
      <c r="H11" s="71">
        <v>153</v>
      </c>
      <c r="I11" s="34">
        <f t="shared" si="3"/>
        <v>5.71606475716065</v>
      </c>
      <c r="J11" s="34">
        <f t="shared" si="4"/>
        <v>6</v>
      </c>
      <c r="K11" s="36">
        <f t="shared" si="5"/>
        <v>0.019672131147541</v>
      </c>
      <c r="L11" s="72">
        <v>39.4</v>
      </c>
      <c r="M11" s="34">
        <f t="shared" si="6"/>
        <v>39.4</v>
      </c>
      <c r="N11" s="34">
        <f t="shared" si="7"/>
        <v>9</v>
      </c>
      <c r="O11" s="36">
        <f t="shared" si="8"/>
        <v>0.0295081967213115</v>
      </c>
      <c r="P11" s="34">
        <v>0</v>
      </c>
      <c r="Q11" s="72">
        <f t="shared" si="9"/>
        <v>111.750680141776</v>
      </c>
      <c r="R11" s="34">
        <f t="shared" si="10"/>
        <v>8</v>
      </c>
      <c r="S11" s="36">
        <f t="shared" si="11"/>
        <v>0.0262295081967213</v>
      </c>
      <c r="T11" s="34"/>
    </row>
    <row r="12" s="28" customFormat="1" customHeight="1" spans="1:20">
      <c r="A12" s="34">
        <v>8</v>
      </c>
      <c r="B12" s="69" t="s">
        <v>32</v>
      </c>
      <c r="C12" s="44" t="s">
        <v>33</v>
      </c>
      <c r="D12" s="70">
        <v>3.57</v>
      </c>
      <c r="E12" s="34">
        <f t="shared" si="0"/>
        <v>60.0721153846154</v>
      </c>
      <c r="F12" s="34">
        <f t="shared" si="1"/>
        <v>58</v>
      </c>
      <c r="G12" s="36">
        <f t="shared" si="2"/>
        <v>0.19016393442623</v>
      </c>
      <c r="H12" s="71">
        <v>138</v>
      </c>
      <c r="I12" s="34">
        <f t="shared" si="3"/>
        <v>5.15566625155666</v>
      </c>
      <c r="J12" s="34">
        <f t="shared" si="4"/>
        <v>7</v>
      </c>
      <c r="K12" s="36">
        <f t="shared" si="5"/>
        <v>0.0229508196721311</v>
      </c>
      <c r="L12" s="72">
        <v>47.1</v>
      </c>
      <c r="M12" s="34">
        <f t="shared" si="6"/>
        <v>47.1</v>
      </c>
      <c r="N12" s="34">
        <f t="shared" si="7"/>
        <v>8</v>
      </c>
      <c r="O12" s="36">
        <f t="shared" si="8"/>
        <v>0.0262295081967213</v>
      </c>
      <c r="P12" s="34">
        <v>0</v>
      </c>
      <c r="Q12" s="72">
        <f t="shared" si="9"/>
        <v>112.327781636172</v>
      </c>
      <c r="R12" s="34">
        <f t="shared" si="10"/>
        <v>7</v>
      </c>
      <c r="S12" s="36">
        <f t="shared" si="11"/>
        <v>0.0229508196721311</v>
      </c>
      <c r="T12" s="34"/>
    </row>
    <row r="13" s="28" customFormat="1" customHeight="1" spans="1:20">
      <c r="A13" s="34">
        <v>9</v>
      </c>
      <c r="B13" s="69" t="s">
        <v>34</v>
      </c>
      <c r="C13" s="44" t="s">
        <v>35</v>
      </c>
      <c r="D13" s="70">
        <v>3.26</v>
      </c>
      <c r="E13" s="34">
        <f t="shared" si="0"/>
        <v>54.8557692307692</v>
      </c>
      <c r="F13" s="34">
        <f t="shared" si="1"/>
        <v>120</v>
      </c>
      <c r="G13" s="36">
        <f t="shared" si="2"/>
        <v>0.39344262295082</v>
      </c>
      <c r="H13" s="71">
        <v>102.5</v>
      </c>
      <c r="I13" s="34">
        <f t="shared" si="3"/>
        <v>3.8293897882939</v>
      </c>
      <c r="J13" s="34">
        <f t="shared" si="4"/>
        <v>11</v>
      </c>
      <c r="K13" s="36">
        <f t="shared" si="5"/>
        <v>0.0360655737704918</v>
      </c>
      <c r="L13" s="72">
        <v>48.5</v>
      </c>
      <c r="M13" s="34">
        <f t="shared" si="6"/>
        <v>48.5</v>
      </c>
      <c r="N13" s="34">
        <f t="shared" si="7"/>
        <v>7</v>
      </c>
      <c r="O13" s="36">
        <f t="shared" si="8"/>
        <v>0.0229508196721311</v>
      </c>
      <c r="P13" s="34">
        <v>0</v>
      </c>
      <c r="Q13" s="72">
        <f t="shared" si="9"/>
        <v>107.185159019063</v>
      </c>
      <c r="R13" s="34">
        <f t="shared" si="10"/>
        <v>9</v>
      </c>
      <c r="S13" s="36">
        <f t="shared" si="11"/>
        <v>0.0295081967213115</v>
      </c>
      <c r="T13" s="34"/>
    </row>
    <row r="14" s="28" customFormat="1" customHeight="1" spans="1:20">
      <c r="A14" s="34">
        <v>10</v>
      </c>
      <c r="B14" s="69" t="s">
        <v>36</v>
      </c>
      <c r="C14" s="44" t="s">
        <v>37</v>
      </c>
      <c r="D14" s="70">
        <v>3.65</v>
      </c>
      <c r="E14" s="34">
        <f t="shared" si="0"/>
        <v>61.4182692307692</v>
      </c>
      <c r="F14" s="34">
        <f t="shared" si="1"/>
        <v>46</v>
      </c>
      <c r="G14" s="36">
        <f t="shared" si="2"/>
        <v>0.150819672131148</v>
      </c>
      <c r="H14" s="71">
        <v>160</v>
      </c>
      <c r="I14" s="34">
        <f t="shared" si="3"/>
        <v>5.97758405977584</v>
      </c>
      <c r="J14" s="34">
        <f t="shared" si="4"/>
        <v>5</v>
      </c>
      <c r="K14" s="36">
        <f t="shared" si="5"/>
        <v>0.0163934426229508</v>
      </c>
      <c r="L14" s="74">
        <v>37.8</v>
      </c>
      <c r="M14" s="34">
        <f t="shared" si="6"/>
        <v>37.8</v>
      </c>
      <c r="N14" s="34">
        <f t="shared" si="7"/>
        <v>10</v>
      </c>
      <c r="O14" s="36">
        <f t="shared" si="8"/>
        <v>0.0327868852459016</v>
      </c>
      <c r="P14" s="34">
        <v>0</v>
      </c>
      <c r="Q14" s="74">
        <f t="shared" si="9"/>
        <v>105.195853290545</v>
      </c>
      <c r="R14" s="34">
        <f t="shared" si="10"/>
        <v>10</v>
      </c>
      <c r="S14" s="36">
        <f t="shared" si="11"/>
        <v>0.0327868852459016</v>
      </c>
      <c r="T14" s="34"/>
    </row>
    <row r="15" s="28" customFormat="1" customHeight="1" spans="1:20">
      <c r="A15" s="34">
        <v>11</v>
      </c>
      <c r="B15" s="69" t="s">
        <v>38</v>
      </c>
      <c r="C15" s="44" t="s">
        <v>39</v>
      </c>
      <c r="D15" s="70">
        <v>4.02</v>
      </c>
      <c r="E15" s="34">
        <f t="shared" si="0"/>
        <v>67.6442307692308</v>
      </c>
      <c r="F15" s="34">
        <f t="shared" si="1"/>
        <v>3</v>
      </c>
      <c r="G15" s="36">
        <f t="shared" si="2"/>
        <v>0.00983606557377049</v>
      </c>
      <c r="H15" s="71">
        <v>64</v>
      </c>
      <c r="I15" s="34">
        <f t="shared" si="3"/>
        <v>2.39103362391034</v>
      </c>
      <c r="J15" s="34">
        <f t="shared" si="4"/>
        <v>19</v>
      </c>
      <c r="K15" s="36">
        <f t="shared" si="5"/>
        <v>0.0622950819672131</v>
      </c>
      <c r="L15" s="72">
        <v>30</v>
      </c>
      <c r="M15" s="34">
        <f t="shared" si="6"/>
        <v>30</v>
      </c>
      <c r="N15" s="34">
        <f t="shared" si="7"/>
        <v>12</v>
      </c>
      <c r="O15" s="36">
        <f t="shared" si="8"/>
        <v>0.039344262295082</v>
      </c>
      <c r="P15" s="34">
        <v>0</v>
      </c>
      <c r="Q15" s="72">
        <f t="shared" si="9"/>
        <v>100.035264393141</v>
      </c>
      <c r="R15" s="34">
        <f t="shared" si="10"/>
        <v>11</v>
      </c>
      <c r="S15" s="36">
        <f t="shared" si="11"/>
        <v>0.0360655737704918</v>
      </c>
      <c r="T15" s="34"/>
    </row>
    <row r="16" s="28" customFormat="1" customHeight="1" spans="1:20">
      <c r="A16" s="34">
        <v>12</v>
      </c>
      <c r="B16" s="73" t="s">
        <v>40</v>
      </c>
      <c r="C16" s="73" t="s">
        <v>41</v>
      </c>
      <c r="D16" s="70">
        <v>3.68</v>
      </c>
      <c r="E16" s="34">
        <f t="shared" si="0"/>
        <v>61.9230769230769</v>
      </c>
      <c r="F16" s="34">
        <f t="shared" si="1"/>
        <v>40</v>
      </c>
      <c r="G16" s="36">
        <f t="shared" si="2"/>
        <v>0.131147540983607</v>
      </c>
      <c r="H16" s="71">
        <v>101.5</v>
      </c>
      <c r="I16" s="34">
        <f t="shared" si="3"/>
        <v>3.7920298879203</v>
      </c>
      <c r="J16" s="34">
        <f t="shared" si="4"/>
        <v>12</v>
      </c>
      <c r="K16" s="36">
        <f t="shared" si="5"/>
        <v>0.039344262295082</v>
      </c>
      <c r="L16" s="72">
        <v>33</v>
      </c>
      <c r="M16" s="34">
        <f t="shared" si="6"/>
        <v>33</v>
      </c>
      <c r="N16" s="34">
        <f t="shared" si="7"/>
        <v>11</v>
      </c>
      <c r="O16" s="36">
        <f t="shared" si="8"/>
        <v>0.0360655737704918</v>
      </c>
      <c r="P16" s="34">
        <v>0</v>
      </c>
      <c r="Q16" s="72">
        <f t="shared" si="9"/>
        <v>98.7151068109972</v>
      </c>
      <c r="R16" s="34">
        <f t="shared" si="10"/>
        <v>12</v>
      </c>
      <c r="S16" s="36">
        <f t="shared" si="11"/>
        <v>0.039344262295082</v>
      </c>
      <c r="T16" s="34"/>
    </row>
    <row r="17" s="28" customFormat="1" customHeight="1" spans="1:20">
      <c r="A17" s="34">
        <v>13</v>
      </c>
      <c r="B17" s="73" t="s">
        <v>42</v>
      </c>
      <c r="C17" s="75" t="s">
        <v>43</v>
      </c>
      <c r="D17" s="70">
        <v>4.16</v>
      </c>
      <c r="E17" s="34">
        <f t="shared" si="0"/>
        <v>70</v>
      </c>
      <c r="F17" s="34">
        <f t="shared" si="1"/>
        <v>1</v>
      </c>
      <c r="G17" s="36">
        <f t="shared" si="2"/>
        <v>0.00327868852459016</v>
      </c>
      <c r="H17" s="71">
        <v>21</v>
      </c>
      <c r="I17" s="34">
        <f t="shared" si="3"/>
        <v>0.784557907845579</v>
      </c>
      <c r="J17" s="34">
        <f t="shared" si="4"/>
        <v>161</v>
      </c>
      <c r="K17" s="36">
        <f t="shared" si="5"/>
        <v>0.527868852459016</v>
      </c>
      <c r="L17" s="72">
        <v>25.5</v>
      </c>
      <c r="M17" s="34">
        <f t="shared" si="6"/>
        <v>25.5</v>
      </c>
      <c r="N17" s="34">
        <f t="shared" si="7"/>
        <v>15</v>
      </c>
      <c r="O17" s="36">
        <f t="shared" si="8"/>
        <v>0.0491803278688525</v>
      </c>
      <c r="P17" s="34">
        <v>0</v>
      </c>
      <c r="Q17" s="72">
        <f t="shared" si="9"/>
        <v>96.2845579078456</v>
      </c>
      <c r="R17" s="34">
        <f t="shared" si="10"/>
        <v>13</v>
      </c>
      <c r="S17" s="36">
        <f t="shared" si="11"/>
        <v>0.0426229508196721</v>
      </c>
      <c r="T17" s="34"/>
    </row>
    <row r="18" s="28" customFormat="1" customHeight="1" spans="1:20">
      <c r="A18" s="34">
        <v>14</v>
      </c>
      <c r="B18" s="69" t="s">
        <v>44</v>
      </c>
      <c r="C18" s="44" t="s">
        <v>45</v>
      </c>
      <c r="D18" s="70">
        <v>3.82</v>
      </c>
      <c r="E18" s="34">
        <f t="shared" si="0"/>
        <v>64.2788461538461</v>
      </c>
      <c r="F18" s="34">
        <f t="shared" si="1"/>
        <v>17</v>
      </c>
      <c r="G18" s="36">
        <f t="shared" si="2"/>
        <v>0.0557377049180328</v>
      </c>
      <c r="H18" s="71">
        <v>34.5</v>
      </c>
      <c r="I18" s="34">
        <f t="shared" si="3"/>
        <v>1.28891656288917</v>
      </c>
      <c r="J18" s="34">
        <f t="shared" si="4"/>
        <v>52</v>
      </c>
      <c r="K18" s="36">
        <f t="shared" si="5"/>
        <v>0.170491803278689</v>
      </c>
      <c r="L18" s="72">
        <v>28</v>
      </c>
      <c r="M18" s="34">
        <v>29</v>
      </c>
      <c r="N18" s="34">
        <f t="shared" si="7"/>
        <v>14</v>
      </c>
      <c r="O18" s="36">
        <f t="shared" si="8"/>
        <v>0.0459016393442623</v>
      </c>
      <c r="P18" s="34">
        <v>0</v>
      </c>
      <c r="Q18" s="72">
        <f t="shared" si="9"/>
        <v>94.5677627167353</v>
      </c>
      <c r="R18" s="34">
        <f t="shared" si="10"/>
        <v>14</v>
      </c>
      <c r="S18" s="36">
        <f t="shared" si="11"/>
        <v>0.0459016393442623</v>
      </c>
      <c r="T18" s="34"/>
    </row>
    <row r="19" s="28" customFormat="1" customHeight="1" spans="1:20">
      <c r="A19" s="34">
        <v>15</v>
      </c>
      <c r="B19" s="73" t="s">
        <v>46</v>
      </c>
      <c r="C19" s="73" t="s">
        <v>47</v>
      </c>
      <c r="D19" s="70">
        <v>3.66</v>
      </c>
      <c r="E19" s="34">
        <f t="shared" si="0"/>
        <v>61.5865384615385</v>
      </c>
      <c r="F19" s="34">
        <f t="shared" si="1"/>
        <v>43</v>
      </c>
      <c r="G19" s="36">
        <f t="shared" si="2"/>
        <v>0.140983606557377</v>
      </c>
      <c r="H19" s="71">
        <v>17</v>
      </c>
      <c r="I19" s="34">
        <f t="shared" si="3"/>
        <v>0.635118306351183</v>
      </c>
      <c r="J19" s="34">
        <f t="shared" si="4"/>
        <v>205</v>
      </c>
      <c r="K19" s="36">
        <f t="shared" si="5"/>
        <v>0.672131147540984</v>
      </c>
      <c r="L19" s="72">
        <v>30</v>
      </c>
      <c r="M19" s="34">
        <f>IF(L19&gt;=50,50,L19)</f>
        <v>30</v>
      </c>
      <c r="N19" s="34">
        <f t="shared" si="7"/>
        <v>12</v>
      </c>
      <c r="O19" s="36">
        <f t="shared" si="8"/>
        <v>0.039344262295082</v>
      </c>
      <c r="P19" s="34">
        <v>0</v>
      </c>
      <c r="Q19" s="72">
        <f t="shared" si="9"/>
        <v>92.2216567678896</v>
      </c>
      <c r="R19" s="34">
        <f t="shared" si="10"/>
        <v>15</v>
      </c>
      <c r="S19" s="36">
        <f t="shared" si="11"/>
        <v>0.0491803278688525</v>
      </c>
      <c r="T19" s="34"/>
    </row>
    <row r="20" s="28" customFormat="1" customHeight="1" spans="1:20">
      <c r="A20" s="34">
        <v>16</v>
      </c>
      <c r="B20" s="73" t="s">
        <v>48</v>
      </c>
      <c r="C20" s="73" t="s">
        <v>49</v>
      </c>
      <c r="D20" s="70">
        <v>3.78</v>
      </c>
      <c r="E20" s="34">
        <f t="shared" si="0"/>
        <v>63.6057692307692</v>
      </c>
      <c r="F20" s="34">
        <f t="shared" si="1"/>
        <v>23</v>
      </c>
      <c r="G20" s="36">
        <f t="shared" si="2"/>
        <v>0.0754098360655738</v>
      </c>
      <c r="H20" s="71">
        <v>81.5</v>
      </c>
      <c r="I20" s="34">
        <f t="shared" si="3"/>
        <v>3.04483188044832</v>
      </c>
      <c r="J20" s="34">
        <f t="shared" si="4"/>
        <v>17</v>
      </c>
      <c r="K20" s="36">
        <f t="shared" si="5"/>
        <v>0.0557377049180328</v>
      </c>
      <c r="L20" s="72">
        <v>19</v>
      </c>
      <c r="M20" s="34">
        <v>22</v>
      </c>
      <c r="N20" s="34">
        <f t="shared" si="7"/>
        <v>17</v>
      </c>
      <c r="O20" s="36">
        <f t="shared" si="8"/>
        <v>0.0557377049180328</v>
      </c>
      <c r="P20" s="34">
        <v>0</v>
      </c>
      <c r="Q20" s="72">
        <f t="shared" si="9"/>
        <v>88.6506011112175</v>
      </c>
      <c r="R20" s="34">
        <f t="shared" si="10"/>
        <v>16</v>
      </c>
      <c r="S20" s="36">
        <f t="shared" si="11"/>
        <v>0.0524590163934426</v>
      </c>
      <c r="T20" s="34"/>
    </row>
    <row r="21" s="28" customFormat="1" customHeight="1" spans="1:20">
      <c r="A21" s="34">
        <v>17</v>
      </c>
      <c r="B21" s="69" t="s">
        <v>50</v>
      </c>
      <c r="C21" s="44" t="s">
        <v>51</v>
      </c>
      <c r="D21" s="70">
        <v>3.72</v>
      </c>
      <c r="E21" s="34">
        <f t="shared" si="0"/>
        <v>62.5961538461538</v>
      </c>
      <c r="F21" s="34">
        <f t="shared" si="1"/>
        <v>33</v>
      </c>
      <c r="G21" s="36">
        <f t="shared" si="2"/>
        <v>0.108196721311475</v>
      </c>
      <c r="H21" s="71">
        <v>119</v>
      </c>
      <c r="I21" s="34">
        <f t="shared" si="3"/>
        <v>4.44582814445828</v>
      </c>
      <c r="J21" s="34">
        <f t="shared" si="4"/>
        <v>9</v>
      </c>
      <c r="K21" s="36">
        <f t="shared" si="5"/>
        <v>0.0295081967213115</v>
      </c>
      <c r="L21" s="72">
        <v>18.4</v>
      </c>
      <c r="M21" s="34">
        <f t="shared" ref="M21:M84" si="12">IF(L21&gt;=50,50,L21)</f>
        <v>18.4</v>
      </c>
      <c r="N21" s="34">
        <f t="shared" si="7"/>
        <v>20</v>
      </c>
      <c r="O21" s="36">
        <f t="shared" si="8"/>
        <v>0.0655737704918033</v>
      </c>
      <c r="P21" s="34">
        <v>0</v>
      </c>
      <c r="Q21" s="72">
        <f t="shared" si="9"/>
        <v>85.4419819906121</v>
      </c>
      <c r="R21" s="34">
        <f t="shared" si="10"/>
        <v>18</v>
      </c>
      <c r="S21" s="36">
        <f t="shared" si="11"/>
        <v>0.059016393442623</v>
      </c>
      <c r="T21" s="34"/>
    </row>
    <row r="22" s="28" customFormat="1" customHeight="1" spans="1:20">
      <c r="A22" s="34">
        <v>18</v>
      </c>
      <c r="B22" s="73" t="s">
        <v>52</v>
      </c>
      <c r="C22" s="73" t="s">
        <v>53</v>
      </c>
      <c r="D22" s="70">
        <v>3.48</v>
      </c>
      <c r="E22" s="34">
        <f t="shared" si="0"/>
        <v>58.5576923076923</v>
      </c>
      <c r="F22" s="34">
        <f t="shared" si="1"/>
        <v>74</v>
      </c>
      <c r="G22" s="36">
        <f t="shared" si="2"/>
        <v>0.242622950819672</v>
      </c>
      <c r="H22" s="71">
        <v>86</v>
      </c>
      <c r="I22" s="34">
        <f t="shared" si="3"/>
        <v>3.21295143212951</v>
      </c>
      <c r="J22" s="34">
        <f t="shared" si="4"/>
        <v>15</v>
      </c>
      <c r="K22" s="36">
        <f t="shared" si="5"/>
        <v>0.0491803278688525</v>
      </c>
      <c r="L22" s="72">
        <v>24</v>
      </c>
      <c r="M22" s="34">
        <f t="shared" si="12"/>
        <v>24</v>
      </c>
      <c r="N22" s="34">
        <f t="shared" si="7"/>
        <v>16</v>
      </c>
      <c r="O22" s="36">
        <f t="shared" si="8"/>
        <v>0.0524590163934426</v>
      </c>
      <c r="P22" s="34">
        <v>0</v>
      </c>
      <c r="Q22" s="72">
        <f t="shared" si="9"/>
        <v>85.7706437398218</v>
      </c>
      <c r="R22" s="34">
        <f t="shared" si="10"/>
        <v>17</v>
      </c>
      <c r="S22" s="36">
        <f t="shared" si="11"/>
        <v>0.0557377049180328</v>
      </c>
      <c r="T22" s="34"/>
    </row>
    <row r="23" s="28" customFormat="1" customHeight="1" spans="1:20">
      <c r="A23" s="34">
        <v>19</v>
      </c>
      <c r="B23" s="69" t="s">
        <v>54</v>
      </c>
      <c r="C23" s="44" t="s">
        <v>55</v>
      </c>
      <c r="D23" s="70">
        <v>3.75</v>
      </c>
      <c r="E23" s="34">
        <f t="shared" si="0"/>
        <v>63.1009615384615</v>
      </c>
      <c r="F23" s="34">
        <f t="shared" si="1"/>
        <v>29</v>
      </c>
      <c r="G23" s="36">
        <f t="shared" si="2"/>
        <v>0.0950819672131148</v>
      </c>
      <c r="H23" s="71">
        <v>43.5</v>
      </c>
      <c r="I23" s="34">
        <f t="shared" si="3"/>
        <v>1.62515566625156</v>
      </c>
      <c r="J23" s="34">
        <f t="shared" si="4"/>
        <v>30</v>
      </c>
      <c r="K23" s="36">
        <f t="shared" si="5"/>
        <v>0.0983606557377049</v>
      </c>
      <c r="L23" s="72">
        <v>20.5</v>
      </c>
      <c r="M23" s="34">
        <f t="shared" si="12"/>
        <v>20.5</v>
      </c>
      <c r="N23" s="34">
        <f t="shared" si="7"/>
        <v>18</v>
      </c>
      <c r="O23" s="36">
        <f t="shared" si="8"/>
        <v>0.059016393442623</v>
      </c>
      <c r="P23" s="34">
        <v>0</v>
      </c>
      <c r="Q23" s="72">
        <f t="shared" si="9"/>
        <v>85.2261172047131</v>
      </c>
      <c r="R23" s="34">
        <f t="shared" si="10"/>
        <v>19</v>
      </c>
      <c r="S23" s="36">
        <f t="shared" si="11"/>
        <v>0.0622950819672131</v>
      </c>
      <c r="T23" s="34"/>
    </row>
    <row r="24" s="28" customFormat="1" customHeight="1" spans="1:20">
      <c r="A24" s="34">
        <v>20</v>
      </c>
      <c r="B24" s="69" t="s">
        <v>56</v>
      </c>
      <c r="C24" s="44" t="s">
        <v>57</v>
      </c>
      <c r="D24" s="70">
        <v>3.74</v>
      </c>
      <c r="E24" s="34">
        <f t="shared" si="0"/>
        <v>62.9326923076923</v>
      </c>
      <c r="F24" s="34">
        <f t="shared" si="1"/>
        <v>30</v>
      </c>
      <c r="G24" s="36">
        <f t="shared" si="2"/>
        <v>0.0983606557377049</v>
      </c>
      <c r="H24" s="71">
        <v>30</v>
      </c>
      <c r="I24" s="34">
        <f t="shared" si="3"/>
        <v>1.12079701120797</v>
      </c>
      <c r="J24" s="34">
        <f t="shared" si="4"/>
        <v>77</v>
      </c>
      <c r="K24" s="36">
        <f t="shared" si="5"/>
        <v>0.252459016393443</v>
      </c>
      <c r="L24" s="72">
        <v>15</v>
      </c>
      <c r="M24" s="34">
        <f t="shared" si="12"/>
        <v>15</v>
      </c>
      <c r="N24" s="34">
        <f t="shared" si="7"/>
        <v>21</v>
      </c>
      <c r="O24" s="36">
        <f t="shared" si="8"/>
        <v>0.0688524590163934</v>
      </c>
      <c r="P24" s="34">
        <v>0</v>
      </c>
      <c r="Q24" s="72">
        <f t="shared" si="9"/>
        <v>79.0534893189003</v>
      </c>
      <c r="R24" s="34">
        <f t="shared" si="10"/>
        <v>20</v>
      </c>
      <c r="S24" s="36">
        <f t="shared" si="11"/>
        <v>0.0655737704918033</v>
      </c>
      <c r="T24" s="34"/>
    </row>
    <row r="25" s="28" customFormat="1" customHeight="1" spans="1:20">
      <c r="A25" s="34">
        <v>21</v>
      </c>
      <c r="B25" s="69" t="s">
        <v>58</v>
      </c>
      <c r="C25" s="44" t="s">
        <v>59</v>
      </c>
      <c r="D25" s="70">
        <v>3.81</v>
      </c>
      <c r="E25" s="34">
        <f t="shared" si="0"/>
        <v>64.1105769230769</v>
      </c>
      <c r="F25" s="34">
        <f t="shared" si="1"/>
        <v>18</v>
      </c>
      <c r="G25" s="36">
        <f t="shared" si="2"/>
        <v>0.059016393442623</v>
      </c>
      <c r="H25" s="71">
        <v>26</v>
      </c>
      <c r="I25" s="34">
        <f t="shared" si="3"/>
        <v>0.971357409713574</v>
      </c>
      <c r="J25" s="34">
        <f t="shared" si="4"/>
        <v>102</v>
      </c>
      <c r="K25" s="36">
        <f t="shared" si="5"/>
        <v>0.334426229508197</v>
      </c>
      <c r="L25" s="72">
        <v>12</v>
      </c>
      <c r="M25" s="34">
        <f t="shared" si="12"/>
        <v>12</v>
      </c>
      <c r="N25" s="34">
        <f t="shared" si="7"/>
        <v>22</v>
      </c>
      <c r="O25" s="36">
        <f t="shared" si="8"/>
        <v>0.0721311475409836</v>
      </c>
      <c r="P25" s="34">
        <v>0</v>
      </c>
      <c r="Q25" s="72">
        <f t="shared" si="9"/>
        <v>77.0819343327905</v>
      </c>
      <c r="R25" s="34">
        <f t="shared" si="10"/>
        <v>22</v>
      </c>
      <c r="S25" s="36">
        <f t="shared" si="11"/>
        <v>0.0721311475409836</v>
      </c>
      <c r="T25" s="34"/>
    </row>
    <row r="26" s="28" customFormat="1" customHeight="1" spans="1:20">
      <c r="A26" s="34">
        <v>22</v>
      </c>
      <c r="B26" s="73" t="s">
        <v>60</v>
      </c>
      <c r="C26" s="73" t="s">
        <v>61</v>
      </c>
      <c r="D26" s="70">
        <v>3.18</v>
      </c>
      <c r="E26" s="34">
        <f t="shared" si="0"/>
        <v>53.5096153846154</v>
      </c>
      <c r="F26" s="34">
        <f t="shared" si="1"/>
        <v>143</v>
      </c>
      <c r="G26" s="36">
        <f t="shared" si="2"/>
        <v>0.468852459016393</v>
      </c>
      <c r="H26" s="71">
        <v>91</v>
      </c>
      <c r="I26" s="34">
        <f t="shared" si="3"/>
        <v>3.39975093399751</v>
      </c>
      <c r="J26" s="34">
        <f t="shared" si="4"/>
        <v>14</v>
      </c>
      <c r="K26" s="36">
        <f t="shared" si="5"/>
        <v>0.0459016393442623</v>
      </c>
      <c r="L26" s="72">
        <v>20.4</v>
      </c>
      <c r="M26" s="34">
        <f t="shared" si="12"/>
        <v>20.4</v>
      </c>
      <c r="N26" s="34">
        <f t="shared" si="7"/>
        <v>19</v>
      </c>
      <c r="O26" s="36">
        <f t="shared" si="8"/>
        <v>0.0622950819672131</v>
      </c>
      <c r="P26" s="34">
        <v>0</v>
      </c>
      <c r="Q26" s="72">
        <f t="shared" si="9"/>
        <v>77.3093663186129</v>
      </c>
      <c r="R26" s="34">
        <f t="shared" si="10"/>
        <v>21</v>
      </c>
      <c r="S26" s="36">
        <f t="shared" si="11"/>
        <v>0.0688524590163934</v>
      </c>
      <c r="T26" s="34"/>
    </row>
    <row r="27" s="28" customFormat="1" customHeight="1" spans="1:20">
      <c r="A27" s="34">
        <v>23</v>
      </c>
      <c r="B27" s="69" t="s">
        <v>62</v>
      </c>
      <c r="C27" s="44" t="s">
        <v>63</v>
      </c>
      <c r="D27" s="70">
        <v>3.79</v>
      </c>
      <c r="E27" s="34">
        <f t="shared" si="0"/>
        <v>63.7740384615385</v>
      </c>
      <c r="F27" s="34">
        <f t="shared" si="1"/>
        <v>21</v>
      </c>
      <c r="G27" s="36">
        <f t="shared" si="2"/>
        <v>0.0688524590163934</v>
      </c>
      <c r="H27" s="71">
        <v>48.5</v>
      </c>
      <c r="I27" s="34">
        <f t="shared" si="3"/>
        <v>1.81195516811955</v>
      </c>
      <c r="J27" s="34">
        <f t="shared" si="4"/>
        <v>26</v>
      </c>
      <c r="K27" s="36">
        <f t="shared" si="5"/>
        <v>0.0852459016393443</v>
      </c>
      <c r="L27" s="34">
        <v>9.5</v>
      </c>
      <c r="M27" s="34">
        <f t="shared" si="12"/>
        <v>9.5</v>
      </c>
      <c r="N27" s="34">
        <f t="shared" si="7"/>
        <v>23</v>
      </c>
      <c r="O27" s="36">
        <f t="shared" si="8"/>
        <v>0.0754098360655738</v>
      </c>
      <c r="P27" s="34">
        <v>0</v>
      </c>
      <c r="Q27" s="72">
        <f t="shared" si="9"/>
        <v>75.085993629658</v>
      </c>
      <c r="R27" s="34">
        <f t="shared" si="10"/>
        <v>23</v>
      </c>
      <c r="S27" s="36">
        <f t="shared" si="11"/>
        <v>0.0754098360655738</v>
      </c>
      <c r="T27" s="34"/>
    </row>
    <row r="28" s="28" customFormat="1" customHeight="1" spans="1:20">
      <c r="A28" s="34">
        <v>24</v>
      </c>
      <c r="B28" s="69" t="s">
        <v>64</v>
      </c>
      <c r="C28" s="44" t="s">
        <v>65</v>
      </c>
      <c r="D28" s="70">
        <v>3.84</v>
      </c>
      <c r="E28" s="34">
        <f t="shared" si="0"/>
        <v>64.6153846153846</v>
      </c>
      <c r="F28" s="34">
        <f t="shared" si="1"/>
        <v>13</v>
      </c>
      <c r="G28" s="36">
        <f t="shared" si="2"/>
        <v>0.0426229508196721</v>
      </c>
      <c r="H28" s="71">
        <v>18</v>
      </c>
      <c r="I28" s="34">
        <f t="shared" si="3"/>
        <v>0.672478206724782</v>
      </c>
      <c r="J28" s="34">
        <f t="shared" si="4"/>
        <v>192</v>
      </c>
      <c r="K28" s="36">
        <f t="shared" si="5"/>
        <v>0.629508196721312</v>
      </c>
      <c r="L28" s="34">
        <v>7.5</v>
      </c>
      <c r="M28" s="34">
        <f t="shared" si="12"/>
        <v>7.5</v>
      </c>
      <c r="N28" s="34">
        <f t="shared" si="7"/>
        <v>26</v>
      </c>
      <c r="O28" s="36">
        <f t="shared" si="8"/>
        <v>0.0852459016393443</v>
      </c>
      <c r="P28" s="34">
        <v>0</v>
      </c>
      <c r="Q28" s="72">
        <f t="shared" si="9"/>
        <v>72.7878628221094</v>
      </c>
      <c r="R28" s="34">
        <f t="shared" si="10"/>
        <v>24</v>
      </c>
      <c r="S28" s="36">
        <f t="shared" si="11"/>
        <v>0.0786885245901639</v>
      </c>
      <c r="T28" s="34"/>
    </row>
    <row r="29" s="28" customFormat="1" customHeight="1" spans="1:20">
      <c r="A29" s="34">
        <v>25</v>
      </c>
      <c r="B29" s="69" t="s">
        <v>66</v>
      </c>
      <c r="C29" s="44" t="s">
        <v>67</v>
      </c>
      <c r="D29" s="70">
        <v>3.67</v>
      </c>
      <c r="E29" s="34">
        <f t="shared" si="0"/>
        <v>61.7548076923077</v>
      </c>
      <c r="F29" s="34">
        <f t="shared" si="1"/>
        <v>41</v>
      </c>
      <c r="G29" s="36">
        <f t="shared" si="2"/>
        <v>0.134426229508197</v>
      </c>
      <c r="H29" s="71">
        <v>43</v>
      </c>
      <c r="I29" s="34">
        <f t="shared" si="3"/>
        <v>1.60647571606476</v>
      </c>
      <c r="J29" s="34">
        <f t="shared" si="4"/>
        <v>31</v>
      </c>
      <c r="K29" s="36">
        <f t="shared" si="5"/>
        <v>0.101639344262295</v>
      </c>
      <c r="L29" s="34">
        <v>9</v>
      </c>
      <c r="M29" s="34">
        <f t="shared" si="12"/>
        <v>9</v>
      </c>
      <c r="N29" s="34">
        <f t="shared" si="7"/>
        <v>25</v>
      </c>
      <c r="O29" s="36">
        <f t="shared" si="8"/>
        <v>0.0819672131147541</v>
      </c>
      <c r="P29" s="34">
        <v>0</v>
      </c>
      <c r="Q29" s="72">
        <f t="shared" si="9"/>
        <v>72.3612834083725</v>
      </c>
      <c r="R29" s="34">
        <f t="shared" si="10"/>
        <v>25</v>
      </c>
      <c r="S29" s="36">
        <f t="shared" si="11"/>
        <v>0.0819672131147541</v>
      </c>
      <c r="T29" s="34"/>
    </row>
    <row r="30" s="28" customFormat="1" customHeight="1" spans="1:20">
      <c r="A30" s="34">
        <v>26</v>
      </c>
      <c r="B30" s="69" t="s">
        <v>68</v>
      </c>
      <c r="C30" s="44" t="s">
        <v>69</v>
      </c>
      <c r="D30" s="70">
        <v>4.02</v>
      </c>
      <c r="E30" s="34">
        <f t="shared" si="0"/>
        <v>67.6442307692308</v>
      </c>
      <c r="F30" s="34">
        <f t="shared" si="1"/>
        <v>3</v>
      </c>
      <c r="G30" s="36">
        <f t="shared" si="2"/>
        <v>0.00983606557377049</v>
      </c>
      <c r="H30" s="71">
        <v>28.5</v>
      </c>
      <c r="I30" s="34">
        <f t="shared" si="3"/>
        <v>1.06475716064757</v>
      </c>
      <c r="J30" s="34">
        <f t="shared" si="4"/>
        <v>89</v>
      </c>
      <c r="K30" s="36">
        <f t="shared" si="5"/>
        <v>0.291803278688525</v>
      </c>
      <c r="L30" s="34">
        <v>2.5</v>
      </c>
      <c r="M30" s="34">
        <f t="shared" si="12"/>
        <v>2.5</v>
      </c>
      <c r="N30" s="34">
        <f t="shared" si="7"/>
        <v>30</v>
      </c>
      <c r="O30" s="36">
        <f t="shared" si="8"/>
        <v>0.0983606557377049</v>
      </c>
      <c r="P30" s="34">
        <v>0</v>
      </c>
      <c r="Q30" s="72">
        <f t="shared" si="9"/>
        <v>71.2089879298783</v>
      </c>
      <c r="R30" s="34">
        <f t="shared" si="10"/>
        <v>26</v>
      </c>
      <c r="S30" s="36">
        <f t="shared" si="11"/>
        <v>0.0852459016393443</v>
      </c>
      <c r="T30" s="34"/>
    </row>
    <row r="31" s="28" customFormat="1" customHeight="1" spans="1:20">
      <c r="A31" s="34">
        <v>27</v>
      </c>
      <c r="B31" s="69" t="s">
        <v>70</v>
      </c>
      <c r="C31" s="44" t="s">
        <v>71</v>
      </c>
      <c r="D31" s="70">
        <v>4.08</v>
      </c>
      <c r="E31" s="34">
        <f t="shared" si="0"/>
        <v>68.6538461538461</v>
      </c>
      <c r="F31" s="34">
        <f t="shared" si="1"/>
        <v>2</v>
      </c>
      <c r="G31" s="36">
        <f t="shared" si="2"/>
        <v>0.00655737704918033</v>
      </c>
      <c r="H31" s="71">
        <v>36</v>
      </c>
      <c r="I31" s="34">
        <f t="shared" si="3"/>
        <v>1.34495641344956</v>
      </c>
      <c r="J31" s="34">
        <f t="shared" si="4"/>
        <v>46</v>
      </c>
      <c r="K31" s="36">
        <f t="shared" si="5"/>
        <v>0.150819672131148</v>
      </c>
      <c r="L31" s="34">
        <v>0</v>
      </c>
      <c r="M31" s="34">
        <f t="shared" si="12"/>
        <v>0</v>
      </c>
      <c r="N31" s="34">
        <f t="shared" si="7"/>
        <v>48</v>
      </c>
      <c r="O31" s="36">
        <f t="shared" si="8"/>
        <v>0.157377049180328</v>
      </c>
      <c r="P31" s="34">
        <v>0</v>
      </c>
      <c r="Q31" s="72">
        <f t="shared" si="9"/>
        <v>69.9988025672957</v>
      </c>
      <c r="R31" s="34">
        <f t="shared" si="10"/>
        <v>27</v>
      </c>
      <c r="S31" s="36">
        <f t="shared" si="11"/>
        <v>0.0885245901639344</v>
      </c>
      <c r="T31" s="34"/>
    </row>
    <row r="32" s="28" customFormat="1" customHeight="1" spans="1:20">
      <c r="A32" s="34">
        <v>28</v>
      </c>
      <c r="B32" s="69" t="s">
        <v>72</v>
      </c>
      <c r="C32" s="44" t="s">
        <v>73</v>
      </c>
      <c r="D32" s="70">
        <v>3.69</v>
      </c>
      <c r="E32" s="34">
        <f t="shared" si="0"/>
        <v>62.0913461538462</v>
      </c>
      <c r="F32" s="34">
        <f t="shared" si="1"/>
        <v>38</v>
      </c>
      <c r="G32" s="36">
        <f t="shared" si="2"/>
        <v>0.124590163934426</v>
      </c>
      <c r="H32" s="71">
        <v>31</v>
      </c>
      <c r="I32" s="34">
        <f t="shared" si="3"/>
        <v>1.15815691158157</v>
      </c>
      <c r="J32" s="34">
        <f t="shared" si="4"/>
        <v>67</v>
      </c>
      <c r="K32" s="36">
        <f t="shared" si="5"/>
        <v>0.219672131147541</v>
      </c>
      <c r="L32" s="34">
        <v>5</v>
      </c>
      <c r="M32" s="34">
        <f t="shared" si="12"/>
        <v>5</v>
      </c>
      <c r="N32" s="34">
        <f t="shared" si="7"/>
        <v>27</v>
      </c>
      <c r="O32" s="36">
        <f t="shared" si="8"/>
        <v>0.0885245901639344</v>
      </c>
      <c r="P32" s="34">
        <v>0</v>
      </c>
      <c r="Q32" s="72">
        <f t="shared" si="9"/>
        <v>68.2495030654277</v>
      </c>
      <c r="R32" s="34">
        <f t="shared" si="10"/>
        <v>28</v>
      </c>
      <c r="S32" s="36">
        <f t="shared" si="11"/>
        <v>0.0918032786885246</v>
      </c>
      <c r="T32" s="34"/>
    </row>
    <row r="33" s="28" customFormat="1" customHeight="1" spans="1:20">
      <c r="A33" s="34">
        <v>29</v>
      </c>
      <c r="B33" s="69" t="s">
        <v>74</v>
      </c>
      <c r="C33" s="44" t="s">
        <v>75</v>
      </c>
      <c r="D33" s="70">
        <v>3.69</v>
      </c>
      <c r="E33" s="34">
        <f t="shared" si="0"/>
        <v>62.0913461538462</v>
      </c>
      <c r="F33" s="34">
        <f t="shared" si="1"/>
        <v>38</v>
      </c>
      <c r="G33" s="36">
        <f t="shared" si="2"/>
        <v>0.124590163934426</v>
      </c>
      <c r="H33" s="71">
        <v>34</v>
      </c>
      <c r="I33" s="34">
        <f t="shared" si="3"/>
        <v>1.27023661270237</v>
      </c>
      <c r="J33" s="34">
        <f t="shared" si="4"/>
        <v>53</v>
      </c>
      <c r="K33" s="36">
        <f t="shared" si="5"/>
        <v>0.173770491803279</v>
      </c>
      <c r="L33" s="34">
        <v>4.5</v>
      </c>
      <c r="M33" s="34">
        <f t="shared" si="12"/>
        <v>4.5</v>
      </c>
      <c r="N33" s="34">
        <f t="shared" si="7"/>
        <v>28</v>
      </c>
      <c r="O33" s="36">
        <f t="shared" si="8"/>
        <v>0.0918032786885246</v>
      </c>
      <c r="P33" s="34">
        <v>0</v>
      </c>
      <c r="Q33" s="72">
        <f t="shared" si="9"/>
        <v>67.8615827665485</v>
      </c>
      <c r="R33" s="34">
        <f t="shared" si="10"/>
        <v>29</v>
      </c>
      <c r="S33" s="36">
        <f t="shared" si="11"/>
        <v>0.0950819672131148</v>
      </c>
      <c r="T33" s="34"/>
    </row>
    <row r="34" s="28" customFormat="1" customHeight="1" spans="1:20">
      <c r="A34" s="34">
        <v>30</v>
      </c>
      <c r="B34" s="69" t="s">
        <v>76</v>
      </c>
      <c r="C34" s="44" t="s">
        <v>77</v>
      </c>
      <c r="D34" s="70">
        <v>3.81</v>
      </c>
      <c r="E34" s="34">
        <f t="shared" si="0"/>
        <v>64.1105769230769</v>
      </c>
      <c r="F34" s="34">
        <f t="shared" si="1"/>
        <v>18</v>
      </c>
      <c r="G34" s="36">
        <f t="shared" si="2"/>
        <v>0.059016393442623</v>
      </c>
      <c r="H34" s="71">
        <v>21</v>
      </c>
      <c r="I34" s="34">
        <f t="shared" si="3"/>
        <v>0.784557907845579</v>
      </c>
      <c r="J34" s="34">
        <f t="shared" si="4"/>
        <v>161</v>
      </c>
      <c r="K34" s="36">
        <f t="shared" si="5"/>
        <v>0.527868852459016</v>
      </c>
      <c r="L34" s="34">
        <v>2.5</v>
      </c>
      <c r="M34" s="34">
        <f t="shared" si="12"/>
        <v>2.5</v>
      </c>
      <c r="N34" s="34">
        <f t="shared" si="7"/>
        <v>30</v>
      </c>
      <c r="O34" s="36">
        <f t="shared" si="8"/>
        <v>0.0983606557377049</v>
      </c>
      <c r="P34" s="34">
        <v>0</v>
      </c>
      <c r="Q34" s="72">
        <f t="shared" si="9"/>
        <v>67.3951348309225</v>
      </c>
      <c r="R34" s="34">
        <f t="shared" si="10"/>
        <v>30</v>
      </c>
      <c r="S34" s="36">
        <f t="shared" si="11"/>
        <v>0.0983606557377049</v>
      </c>
      <c r="T34" s="34"/>
    </row>
    <row r="35" s="28" customFormat="1" customHeight="1" spans="1:20">
      <c r="A35" s="34">
        <v>31</v>
      </c>
      <c r="B35" s="73" t="s">
        <v>78</v>
      </c>
      <c r="C35" s="73" t="s">
        <v>79</v>
      </c>
      <c r="D35" s="70">
        <v>3.92</v>
      </c>
      <c r="E35" s="34">
        <f t="shared" si="0"/>
        <v>65.9615384615385</v>
      </c>
      <c r="F35" s="34">
        <f t="shared" si="1"/>
        <v>7</v>
      </c>
      <c r="G35" s="36">
        <f t="shared" si="2"/>
        <v>0.0229508196721311</v>
      </c>
      <c r="H35" s="71">
        <v>20</v>
      </c>
      <c r="I35" s="34">
        <f t="shared" si="3"/>
        <v>0.74719800747198</v>
      </c>
      <c r="J35" s="34">
        <f t="shared" si="4"/>
        <v>167</v>
      </c>
      <c r="K35" s="36">
        <f t="shared" si="5"/>
        <v>0.547540983606557</v>
      </c>
      <c r="L35" s="34">
        <v>0</v>
      </c>
      <c r="M35" s="34">
        <f t="shared" si="12"/>
        <v>0</v>
      </c>
      <c r="N35" s="34">
        <f t="shared" si="7"/>
        <v>48</v>
      </c>
      <c r="O35" s="36">
        <f t="shared" si="8"/>
        <v>0.157377049180328</v>
      </c>
      <c r="P35" s="34">
        <v>0</v>
      </c>
      <c r="Q35" s="72">
        <f t="shared" si="9"/>
        <v>66.7087364690104</v>
      </c>
      <c r="R35" s="34">
        <f t="shared" si="10"/>
        <v>31</v>
      </c>
      <c r="S35" s="36">
        <f t="shared" si="11"/>
        <v>0.101639344262295</v>
      </c>
      <c r="T35" s="34"/>
    </row>
    <row r="36" s="28" customFormat="1" customHeight="1" spans="1:20">
      <c r="A36" s="34">
        <v>32</v>
      </c>
      <c r="B36" s="73" t="s">
        <v>80</v>
      </c>
      <c r="C36" s="73" t="s">
        <v>81</v>
      </c>
      <c r="D36" s="70">
        <v>3.93</v>
      </c>
      <c r="E36" s="34">
        <f t="shared" si="0"/>
        <v>66.1298076923077</v>
      </c>
      <c r="F36" s="34">
        <f t="shared" si="1"/>
        <v>6</v>
      </c>
      <c r="G36" s="36">
        <f t="shared" si="2"/>
        <v>0.019672131147541</v>
      </c>
      <c r="H36" s="71">
        <v>14</v>
      </c>
      <c r="I36" s="34">
        <f t="shared" si="3"/>
        <v>0.523038605230386</v>
      </c>
      <c r="J36" s="34">
        <f t="shared" si="4"/>
        <v>237</v>
      </c>
      <c r="K36" s="36">
        <f t="shared" si="5"/>
        <v>0.777049180327869</v>
      </c>
      <c r="L36" s="34">
        <v>0</v>
      </c>
      <c r="M36" s="34">
        <f t="shared" si="12"/>
        <v>0</v>
      </c>
      <c r="N36" s="34">
        <f t="shared" si="7"/>
        <v>48</v>
      </c>
      <c r="O36" s="36">
        <f t="shared" si="8"/>
        <v>0.157377049180328</v>
      </c>
      <c r="P36" s="34">
        <v>0</v>
      </c>
      <c r="Q36" s="72">
        <f t="shared" si="9"/>
        <v>66.6528462975381</v>
      </c>
      <c r="R36" s="34">
        <f t="shared" si="10"/>
        <v>32</v>
      </c>
      <c r="S36" s="36">
        <f t="shared" si="11"/>
        <v>0.104918032786885</v>
      </c>
      <c r="T36" s="34"/>
    </row>
    <row r="37" s="28" customFormat="1" customHeight="1" spans="1:20">
      <c r="A37" s="34">
        <v>33</v>
      </c>
      <c r="B37" s="69" t="s">
        <v>82</v>
      </c>
      <c r="C37" s="44" t="s">
        <v>83</v>
      </c>
      <c r="D37" s="70">
        <v>3.89</v>
      </c>
      <c r="E37" s="34">
        <f t="shared" si="0"/>
        <v>65.4567307692308</v>
      </c>
      <c r="F37" s="34">
        <f t="shared" si="1"/>
        <v>9</v>
      </c>
      <c r="G37" s="36">
        <f t="shared" si="2"/>
        <v>0.0295081967213115</v>
      </c>
      <c r="H37" s="71">
        <v>25</v>
      </c>
      <c r="I37" s="34">
        <f t="shared" si="3"/>
        <v>0.933997509339975</v>
      </c>
      <c r="J37" s="34">
        <f t="shared" si="4"/>
        <v>112</v>
      </c>
      <c r="K37" s="36">
        <f t="shared" si="5"/>
        <v>0.367213114754098</v>
      </c>
      <c r="L37" s="34">
        <v>0</v>
      </c>
      <c r="M37" s="34">
        <f t="shared" si="12"/>
        <v>0</v>
      </c>
      <c r="N37" s="34">
        <f t="shared" si="7"/>
        <v>48</v>
      </c>
      <c r="O37" s="36">
        <f t="shared" si="8"/>
        <v>0.157377049180328</v>
      </c>
      <c r="P37" s="34">
        <v>0</v>
      </c>
      <c r="Q37" s="72">
        <f t="shared" si="9"/>
        <v>66.3907282785707</v>
      </c>
      <c r="R37" s="34">
        <f t="shared" si="10"/>
        <v>33</v>
      </c>
      <c r="S37" s="36">
        <f t="shared" si="11"/>
        <v>0.108196721311475</v>
      </c>
      <c r="T37" s="34"/>
    </row>
    <row r="38" s="28" customFormat="1" customHeight="1" spans="1:20">
      <c r="A38" s="34">
        <v>34</v>
      </c>
      <c r="B38" s="69" t="s">
        <v>84</v>
      </c>
      <c r="C38" s="44" t="s">
        <v>85</v>
      </c>
      <c r="D38" s="70">
        <v>3.91</v>
      </c>
      <c r="E38" s="34">
        <f t="shared" si="0"/>
        <v>65.7932692307692</v>
      </c>
      <c r="F38" s="34">
        <f t="shared" si="1"/>
        <v>8</v>
      </c>
      <c r="G38" s="36">
        <f t="shared" si="2"/>
        <v>0.0262295081967213</v>
      </c>
      <c r="H38" s="71">
        <v>15</v>
      </c>
      <c r="I38" s="34">
        <f t="shared" si="3"/>
        <v>0.560398505603985</v>
      </c>
      <c r="J38" s="34">
        <f t="shared" si="4"/>
        <v>230</v>
      </c>
      <c r="K38" s="36">
        <f t="shared" si="5"/>
        <v>0.754098360655738</v>
      </c>
      <c r="L38" s="34">
        <v>0</v>
      </c>
      <c r="M38" s="34">
        <f t="shared" si="12"/>
        <v>0</v>
      </c>
      <c r="N38" s="34">
        <f t="shared" si="7"/>
        <v>48</v>
      </c>
      <c r="O38" s="36">
        <f t="shared" si="8"/>
        <v>0.157377049180328</v>
      </c>
      <c r="P38" s="34">
        <v>0</v>
      </c>
      <c r="Q38" s="72">
        <f t="shared" si="9"/>
        <v>66.3536677363732</v>
      </c>
      <c r="R38" s="34">
        <f t="shared" si="10"/>
        <v>35</v>
      </c>
      <c r="S38" s="36">
        <f t="shared" si="11"/>
        <v>0.114754098360656</v>
      </c>
      <c r="T38" s="34"/>
    </row>
    <row r="39" s="28" customFormat="1" customHeight="1" spans="1:20">
      <c r="A39" s="34">
        <v>35</v>
      </c>
      <c r="B39" s="73" t="s">
        <v>86</v>
      </c>
      <c r="C39" s="73" t="s">
        <v>87</v>
      </c>
      <c r="D39" s="70">
        <v>3.87</v>
      </c>
      <c r="E39" s="34">
        <f t="shared" si="0"/>
        <v>65.1201923076923</v>
      </c>
      <c r="F39" s="34">
        <f t="shared" si="1"/>
        <v>10</v>
      </c>
      <c r="G39" s="36">
        <f t="shared" si="2"/>
        <v>0.0327868852459016</v>
      </c>
      <c r="H39" s="71">
        <v>33.5</v>
      </c>
      <c r="I39" s="34">
        <f t="shared" si="3"/>
        <v>1.25155666251557</v>
      </c>
      <c r="J39" s="34">
        <f t="shared" si="4"/>
        <v>57</v>
      </c>
      <c r="K39" s="36">
        <f t="shared" si="5"/>
        <v>0.186885245901639</v>
      </c>
      <c r="L39" s="34">
        <v>0</v>
      </c>
      <c r="M39" s="34">
        <f t="shared" si="12"/>
        <v>0</v>
      </c>
      <c r="N39" s="34">
        <f t="shared" si="7"/>
        <v>48</v>
      </c>
      <c r="O39" s="36">
        <f t="shared" si="8"/>
        <v>0.157377049180328</v>
      </c>
      <c r="P39" s="34">
        <v>0</v>
      </c>
      <c r="Q39" s="72">
        <f t="shared" si="9"/>
        <v>66.3717489702079</v>
      </c>
      <c r="R39" s="34">
        <f t="shared" si="10"/>
        <v>34</v>
      </c>
      <c r="S39" s="36">
        <f t="shared" si="11"/>
        <v>0.111475409836066</v>
      </c>
      <c r="T39" s="34"/>
    </row>
    <row r="40" s="28" customFormat="1" customHeight="1" spans="1:20">
      <c r="A40" s="34">
        <v>36</v>
      </c>
      <c r="B40" s="69" t="s">
        <v>88</v>
      </c>
      <c r="C40" s="44" t="s">
        <v>89</v>
      </c>
      <c r="D40" s="70">
        <v>3.87</v>
      </c>
      <c r="E40" s="34">
        <f t="shared" si="0"/>
        <v>65.1201923076923</v>
      </c>
      <c r="F40" s="34">
        <f t="shared" si="1"/>
        <v>10</v>
      </c>
      <c r="G40" s="36">
        <f t="shared" si="2"/>
        <v>0.0327868852459016</v>
      </c>
      <c r="H40" s="71">
        <v>32</v>
      </c>
      <c r="I40" s="34">
        <f t="shared" si="3"/>
        <v>1.19551681195517</v>
      </c>
      <c r="J40" s="34">
        <f t="shared" si="4"/>
        <v>62</v>
      </c>
      <c r="K40" s="36">
        <f t="shared" si="5"/>
        <v>0.20327868852459</v>
      </c>
      <c r="L40" s="34">
        <v>0</v>
      </c>
      <c r="M40" s="34">
        <f t="shared" si="12"/>
        <v>0</v>
      </c>
      <c r="N40" s="34">
        <f t="shared" si="7"/>
        <v>48</v>
      </c>
      <c r="O40" s="36">
        <f t="shared" si="8"/>
        <v>0.157377049180328</v>
      </c>
      <c r="P40" s="34">
        <v>0</v>
      </c>
      <c r="Q40" s="72">
        <f t="shared" si="9"/>
        <v>66.3157091196475</v>
      </c>
      <c r="R40" s="34">
        <f t="shared" si="10"/>
        <v>36</v>
      </c>
      <c r="S40" s="36">
        <f t="shared" si="11"/>
        <v>0.118032786885246</v>
      </c>
      <c r="T40" s="34"/>
    </row>
    <row r="41" s="28" customFormat="1" customHeight="1" spans="1:20">
      <c r="A41" s="34">
        <v>37</v>
      </c>
      <c r="B41" s="69" t="s">
        <v>90</v>
      </c>
      <c r="C41" s="44" t="s">
        <v>91</v>
      </c>
      <c r="D41" s="70">
        <v>3.84</v>
      </c>
      <c r="E41" s="34">
        <f t="shared" si="0"/>
        <v>64.6153846153846</v>
      </c>
      <c r="F41" s="34">
        <f t="shared" si="1"/>
        <v>13</v>
      </c>
      <c r="G41" s="36">
        <f t="shared" si="2"/>
        <v>0.0426229508196721</v>
      </c>
      <c r="H41" s="71">
        <v>43</v>
      </c>
      <c r="I41" s="34">
        <f t="shared" si="3"/>
        <v>1.60647571606476</v>
      </c>
      <c r="J41" s="34">
        <f t="shared" si="4"/>
        <v>31</v>
      </c>
      <c r="K41" s="36">
        <f t="shared" si="5"/>
        <v>0.101639344262295</v>
      </c>
      <c r="L41" s="34">
        <v>0</v>
      </c>
      <c r="M41" s="34">
        <f t="shared" si="12"/>
        <v>0</v>
      </c>
      <c r="N41" s="34">
        <f t="shared" si="7"/>
        <v>48</v>
      </c>
      <c r="O41" s="36">
        <f t="shared" si="8"/>
        <v>0.157377049180328</v>
      </c>
      <c r="P41" s="34">
        <v>0</v>
      </c>
      <c r="Q41" s="72">
        <f t="shared" si="9"/>
        <v>66.2218603314494</v>
      </c>
      <c r="R41" s="34">
        <f t="shared" si="10"/>
        <v>38</v>
      </c>
      <c r="S41" s="36">
        <f t="shared" si="11"/>
        <v>0.124590163934426</v>
      </c>
      <c r="T41" s="34"/>
    </row>
    <row r="42" s="28" customFormat="1" customHeight="1" spans="1:20">
      <c r="A42" s="34">
        <v>38</v>
      </c>
      <c r="B42" s="69" t="s">
        <v>92</v>
      </c>
      <c r="C42" s="44" t="s">
        <v>93</v>
      </c>
      <c r="D42" s="70">
        <v>3.73</v>
      </c>
      <c r="E42" s="34">
        <f t="shared" si="0"/>
        <v>62.7644230769231</v>
      </c>
      <c r="F42" s="34">
        <f t="shared" si="1"/>
        <v>32</v>
      </c>
      <c r="G42" s="36">
        <f t="shared" si="2"/>
        <v>0.104918032786885</v>
      </c>
      <c r="H42" s="71">
        <v>27</v>
      </c>
      <c r="I42" s="34">
        <f t="shared" si="3"/>
        <v>1.00871731008717</v>
      </c>
      <c r="J42" s="34">
        <f t="shared" si="4"/>
        <v>96</v>
      </c>
      <c r="K42" s="36">
        <f t="shared" si="5"/>
        <v>0.314754098360656</v>
      </c>
      <c r="L42" s="34">
        <v>2.5</v>
      </c>
      <c r="M42" s="34">
        <f t="shared" si="12"/>
        <v>2.5</v>
      </c>
      <c r="N42" s="34">
        <f t="shared" si="7"/>
        <v>30</v>
      </c>
      <c r="O42" s="36">
        <f t="shared" si="8"/>
        <v>0.0983606557377049</v>
      </c>
      <c r="P42" s="34">
        <v>0</v>
      </c>
      <c r="Q42" s="72">
        <f t="shared" si="9"/>
        <v>66.2731403870102</v>
      </c>
      <c r="R42" s="34">
        <f t="shared" si="10"/>
        <v>37</v>
      </c>
      <c r="S42" s="36">
        <f t="shared" si="11"/>
        <v>0.121311475409836</v>
      </c>
      <c r="T42" s="34"/>
    </row>
    <row r="43" s="28" customFormat="1" customHeight="1" spans="1:20">
      <c r="A43" s="34">
        <v>39</v>
      </c>
      <c r="B43" s="69" t="s">
        <v>94</v>
      </c>
      <c r="C43" s="44" t="s">
        <v>95</v>
      </c>
      <c r="D43" s="70">
        <v>3.84</v>
      </c>
      <c r="E43" s="34">
        <f t="shared" si="0"/>
        <v>64.6153846153846</v>
      </c>
      <c r="F43" s="34">
        <f t="shared" si="1"/>
        <v>13</v>
      </c>
      <c r="G43" s="36">
        <f t="shared" si="2"/>
        <v>0.0426229508196721</v>
      </c>
      <c r="H43" s="71">
        <v>33</v>
      </c>
      <c r="I43" s="34">
        <f t="shared" si="3"/>
        <v>1.23287671232877</v>
      </c>
      <c r="J43" s="34">
        <f t="shared" si="4"/>
        <v>58</v>
      </c>
      <c r="K43" s="36">
        <f t="shared" si="5"/>
        <v>0.19016393442623</v>
      </c>
      <c r="L43" s="34">
        <v>0</v>
      </c>
      <c r="M43" s="34">
        <f t="shared" si="12"/>
        <v>0</v>
      </c>
      <c r="N43" s="34">
        <f t="shared" si="7"/>
        <v>48</v>
      </c>
      <c r="O43" s="36">
        <f t="shared" si="8"/>
        <v>0.157377049180328</v>
      </c>
      <c r="P43" s="34">
        <v>0</v>
      </c>
      <c r="Q43" s="72">
        <f t="shared" si="9"/>
        <v>65.8482613277134</v>
      </c>
      <c r="R43" s="34">
        <f t="shared" si="10"/>
        <v>39</v>
      </c>
      <c r="S43" s="36">
        <f t="shared" si="11"/>
        <v>0.127868852459016</v>
      </c>
      <c r="T43" s="34"/>
    </row>
    <row r="44" s="28" customFormat="1" customHeight="1" spans="1:20">
      <c r="A44" s="34">
        <v>40</v>
      </c>
      <c r="B44" s="69" t="s">
        <v>96</v>
      </c>
      <c r="C44" s="44" t="s">
        <v>97</v>
      </c>
      <c r="D44" s="70">
        <v>3.84</v>
      </c>
      <c r="E44" s="34">
        <f t="shared" si="0"/>
        <v>64.6153846153846</v>
      </c>
      <c r="F44" s="34">
        <f t="shared" si="1"/>
        <v>13</v>
      </c>
      <c r="G44" s="36">
        <f t="shared" si="2"/>
        <v>0.0426229508196721</v>
      </c>
      <c r="H44" s="71">
        <v>29.5</v>
      </c>
      <c r="I44" s="34">
        <f t="shared" si="3"/>
        <v>1.10211706102117</v>
      </c>
      <c r="J44" s="34">
        <f t="shared" si="4"/>
        <v>83</v>
      </c>
      <c r="K44" s="36">
        <f t="shared" si="5"/>
        <v>0.272131147540984</v>
      </c>
      <c r="L44" s="34">
        <v>0</v>
      </c>
      <c r="M44" s="34">
        <f t="shared" si="12"/>
        <v>0</v>
      </c>
      <c r="N44" s="34">
        <f t="shared" si="7"/>
        <v>48</v>
      </c>
      <c r="O44" s="36">
        <f t="shared" si="8"/>
        <v>0.157377049180328</v>
      </c>
      <c r="P44" s="34">
        <v>0</v>
      </c>
      <c r="Q44" s="72">
        <f t="shared" si="9"/>
        <v>65.7175016764058</v>
      </c>
      <c r="R44" s="34">
        <f t="shared" si="10"/>
        <v>41</v>
      </c>
      <c r="S44" s="36">
        <f t="shared" si="11"/>
        <v>0.134426229508197</v>
      </c>
      <c r="T44" s="34"/>
    </row>
    <row r="45" s="28" customFormat="1" customHeight="1" spans="1:20">
      <c r="A45" s="34">
        <v>41</v>
      </c>
      <c r="B45" s="69" t="s">
        <v>98</v>
      </c>
      <c r="C45" s="44" t="s">
        <v>99</v>
      </c>
      <c r="D45" s="70">
        <v>3.7</v>
      </c>
      <c r="E45" s="34">
        <f t="shared" si="0"/>
        <v>62.2596153846154</v>
      </c>
      <c r="F45" s="34">
        <f t="shared" si="1"/>
        <v>37</v>
      </c>
      <c r="G45" s="36">
        <f t="shared" si="2"/>
        <v>0.121311475409836</v>
      </c>
      <c r="H45" s="71">
        <v>29</v>
      </c>
      <c r="I45" s="34">
        <f t="shared" si="3"/>
        <v>1.08343711083437</v>
      </c>
      <c r="J45" s="34">
        <f t="shared" si="4"/>
        <v>84</v>
      </c>
      <c r="K45" s="36">
        <f t="shared" si="5"/>
        <v>0.275409836065574</v>
      </c>
      <c r="L45" s="34">
        <v>2.5</v>
      </c>
      <c r="M45" s="34">
        <f t="shared" si="12"/>
        <v>2.5</v>
      </c>
      <c r="N45" s="34">
        <f t="shared" si="7"/>
        <v>30</v>
      </c>
      <c r="O45" s="36">
        <f t="shared" si="8"/>
        <v>0.0983606557377049</v>
      </c>
      <c r="P45" s="34">
        <v>0</v>
      </c>
      <c r="Q45" s="72">
        <f t="shared" si="9"/>
        <v>65.8430524954498</v>
      </c>
      <c r="R45" s="34">
        <f t="shared" si="10"/>
        <v>40</v>
      </c>
      <c r="S45" s="36">
        <f t="shared" si="11"/>
        <v>0.131147540983607</v>
      </c>
      <c r="T45" s="34"/>
    </row>
    <row r="46" s="28" customFormat="1" customHeight="1" spans="1:20">
      <c r="A46" s="34">
        <v>42</v>
      </c>
      <c r="B46" s="69" t="s">
        <v>100</v>
      </c>
      <c r="C46" s="44" t="s">
        <v>101</v>
      </c>
      <c r="D46" s="70">
        <v>3.71</v>
      </c>
      <c r="E46" s="34">
        <f t="shared" si="0"/>
        <v>62.4278846153846</v>
      </c>
      <c r="F46" s="34">
        <f t="shared" si="1"/>
        <v>34</v>
      </c>
      <c r="G46" s="36">
        <f t="shared" si="2"/>
        <v>0.111475409836066</v>
      </c>
      <c r="H46" s="71">
        <v>14</v>
      </c>
      <c r="I46" s="34">
        <f t="shared" si="3"/>
        <v>0.523038605230386</v>
      </c>
      <c r="J46" s="34">
        <f t="shared" si="4"/>
        <v>237</v>
      </c>
      <c r="K46" s="36">
        <f t="shared" si="5"/>
        <v>0.777049180327869</v>
      </c>
      <c r="L46" s="34">
        <v>2.5</v>
      </c>
      <c r="M46" s="34">
        <f t="shared" si="12"/>
        <v>2.5</v>
      </c>
      <c r="N46" s="34">
        <f t="shared" si="7"/>
        <v>30</v>
      </c>
      <c r="O46" s="36">
        <f t="shared" si="8"/>
        <v>0.0983606557377049</v>
      </c>
      <c r="P46" s="34">
        <v>0</v>
      </c>
      <c r="Q46" s="72">
        <f t="shared" si="9"/>
        <v>65.450923220615</v>
      </c>
      <c r="R46" s="34">
        <f t="shared" si="10"/>
        <v>42</v>
      </c>
      <c r="S46" s="36">
        <f t="shared" si="11"/>
        <v>0.137704918032787</v>
      </c>
      <c r="T46" s="34"/>
    </row>
    <row r="47" s="28" customFormat="1" customHeight="1" spans="1:20">
      <c r="A47" s="34">
        <v>43</v>
      </c>
      <c r="B47" s="69" t="s">
        <v>102</v>
      </c>
      <c r="C47" s="44" t="s">
        <v>103</v>
      </c>
      <c r="D47" s="70">
        <v>3.79</v>
      </c>
      <c r="E47" s="34">
        <f t="shared" si="0"/>
        <v>63.7740384615385</v>
      </c>
      <c r="F47" s="34">
        <f t="shared" si="1"/>
        <v>21</v>
      </c>
      <c r="G47" s="36">
        <f t="shared" si="2"/>
        <v>0.0688524590163934</v>
      </c>
      <c r="H47" s="71">
        <v>35</v>
      </c>
      <c r="I47" s="34">
        <f t="shared" si="3"/>
        <v>1.30759651307597</v>
      </c>
      <c r="J47" s="34">
        <f t="shared" si="4"/>
        <v>49</v>
      </c>
      <c r="K47" s="36">
        <f t="shared" si="5"/>
        <v>0.160655737704918</v>
      </c>
      <c r="L47" s="34">
        <v>0</v>
      </c>
      <c r="M47" s="34">
        <f t="shared" si="12"/>
        <v>0</v>
      </c>
      <c r="N47" s="34">
        <f t="shared" si="7"/>
        <v>48</v>
      </c>
      <c r="O47" s="36">
        <f t="shared" si="8"/>
        <v>0.157377049180328</v>
      </c>
      <c r="P47" s="34">
        <v>0</v>
      </c>
      <c r="Q47" s="74">
        <f t="shared" si="9"/>
        <v>65.0816349746144</v>
      </c>
      <c r="R47" s="34">
        <f t="shared" si="10"/>
        <v>43</v>
      </c>
      <c r="S47" s="36">
        <f t="shared" si="11"/>
        <v>0.140983606557377</v>
      </c>
      <c r="T47" s="34"/>
    </row>
    <row r="48" s="28" customFormat="1" customHeight="1" spans="1:20">
      <c r="A48" s="34">
        <v>44</v>
      </c>
      <c r="B48" s="69" t="s">
        <v>104</v>
      </c>
      <c r="C48" s="44" t="s">
        <v>105</v>
      </c>
      <c r="D48" s="70">
        <v>3.77</v>
      </c>
      <c r="E48" s="34">
        <f t="shared" si="0"/>
        <v>63.4375</v>
      </c>
      <c r="F48" s="34">
        <f t="shared" si="1"/>
        <v>26</v>
      </c>
      <c r="G48" s="36">
        <f t="shared" si="2"/>
        <v>0.0852459016393443</v>
      </c>
      <c r="H48" s="71">
        <v>37.5</v>
      </c>
      <c r="I48" s="34">
        <f t="shared" si="3"/>
        <v>1.40099626400996</v>
      </c>
      <c r="J48" s="34">
        <f t="shared" si="4"/>
        <v>42</v>
      </c>
      <c r="K48" s="36">
        <f t="shared" si="5"/>
        <v>0.137704918032787</v>
      </c>
      <c r="L48" s="34">
        <v>0</v>
      </c>
      <c r="M48" s="34">
        <f t="shared" si="12"/>
        <v>0</v>
      </c>
      <c r="N48" s="34">
        <f t="shared" si="7"/>
        <v>48</v>
      </c>
      <c r="O48" s="36">
        <f t="shared" si="8"/>
        <v>0.157377049180328</v>
      </c>
      <c r="P48" s="34">
        <v>0</v>
      </c>
      <c r="Q48" s="72">
        <f t="shared" si="9"/>
        <v>64.83849626401</v>
      </c>
      <c r="R48" s="34">
        <f t="shared" si="10"/>
        <v>44</v>
      </c>
      <c r="S48" s="36">
        <f t="shared" si="11"/>
        <v>0.144262295081967</v>
      </c>
      <c r="T48" s="34"/>
    </row>
    <row r="49" s="28" customFormat="1" customHeight="1" spans="1:20">
      <c r="A49" s="34">
        <v>45</v>
      </c>
      <c r="B49" s="73" t="s">
        <v>106</v>
      </c>
      <c r="C49" s="73" t="s">
        <v>107</v>
      </c>
      <c r="D49" s="70">
        <v>3.81</v>
      </c>
      <c r="E49" s="34">
        <f t="shared" si="0"/>
        <v>64.1105769230769</v>
      </c>
      <c r="F49" s="34">
        <f t="shared" si="1"/>
        <v>18</v>
      </c>
      <c r="G49" s="36">
        <f t="shared" si="2"/>
        <v>0.059016393442623</v>
      </c>
      <c r="H49" s="71">
        <v>14</v>
      </c>
      <c r="I49" s="34">
        <f t="shared" si="3"/>
        <v>0.523038605230386</v>
      </c>
      <c r="J49" s="34">
        <f t="shared" si="4"/>
        <v>237</v>
      </c>
      <c r="K49" s="36">
        <f t="shared" si="5"/>
        <v>0.777049180327869</v>
      </c>
      <c r="L49" s="34">
        <v>0</v>
      </c>
      <c r="M49" s="34">
        <f t="shared" si="12"/>
        <v>0</v>
      </c>
      <c r="N49" s="34">
        <f t="shared" si="7"/>
        <v>48</v>
      </c>
      <c r="O49" s="36">
        <f t="shared" si="8"/>
        <v>0.157377049180328</v>
      </c>
      <c r="P49" s="34">
        <v>0</v>
      </c>
      <c r="Q49" s="72">
        <f t="shared" si="9"/>
        <v>64.6336155283073</v>
      </c>
      <c r="R49" s="34">
        <f t="shared" si="10"/>
        <v>46</v>
      </c>
      <c r="S49" s="36">
        <f t="shared" si="11"/>
        <v>0.150819672131148</v>
      </c>
      <c r="T49" s="34"/>
    </row>
    <row r="50" s="28" customFormat="1" customHeight="1" spans="1:20">
      <c r="A50" s="34">
        <v>46</v>
      </c>
      <c r="B50" s="69" t="s">
        <v>108</v>
      </c>
      <c r="C50" s="44" t="s">
        <v>109</v>
      </c>
      <c r="D50" s="70">
        <v>3.57</v>
      </c>
      <c r="E50" s="34">
        <f t="shared" si="0"/>
        <v>60.0721153846154</v>
      </c>
      <c r="F50" s="34">
        <f t="shared" si="1"/>
        <v>58</v>
      </c>
      <c r="G50" s="36">
        <f t="shared" si="2"/>
        <v>0.19016393442623</v>
      </c>
      <c r="H50" s="71">
        <v>58</v>
      </c>
      <c r="I50" s="34">
        <f t="shared" si="3"/>
        <v>2.16687422166874</v>
      </c>
      <c r="J50" s="34">
        <f t="shared" si="4"/>
        <v>20</v>
      </c>
      <c r="K50" s="36">
        <f t="shared" si="5"/>
        <v>0.0655737704918033</v>
      </c>
      <c r="L50" s="34">
        <v>2.5</v>
      </c>
      <c r="M50" s="34">
        <f t="shared" si="12"/>
        <v>2.5</v>
      </c>
      <c r="N50" s="34">
        <f t="shared" si="7"/>
        <v>30</v>
      </c>
      <c r="O50" s="36">
        <f t="shared" si="8"/>
        <v>0.0983606557377049</v>
      </c>
      <c r="P50" s="34">
        <v>0</v>
      </c>
      <c r="Q50" s="72">
        <f t="shared" si="9"/>
        <v>64.7389896062841</v>
      </c>
      <c r="R50" s="34">
        <f t="shared" si="10"/>
        <v>45</v>
      </c>
      <c r="S50" s="36">
        <f t="shared" si="11"/>
        <v>0.147540983606557</v>
      </c>
      <c r="T50" s="34"/>
    </row>
    <row r="51" s="28" customFormat="1" customHeight="1" spans="1:20">
      <c r="A51" s="34">
        <v>47</v>
      </c>
      <c r="B51" s="73" t="s">
        <v>110</v>
      </c>
      <c r="C51" s="73" t="s">
        <v>111</v>
      </c>
      <c r="D51" s="70">
        <v>3.77</v>
      </c>
      <c r="E51" s="34">
        <f t="shared" si="0"/>
        <v>63.4375</v>
      </c>
      <c r="F51" s="34">
        <f t="shared" si="1"/>
        <v>26</v>
      </c>
      <c r="G51" s="36">
        <f t="shared" si="2"/>
        <v>0.0852459016393443</v>
      </c>
      <c r="H51" s="71">
        <v>21</v>
      </c>
      <c r="I51" s="34">
        <f t="shared" si="3"/>
        <v>0.784557907845579</v>
      </c>
      <c r="J51" s="34">
        <f t="shared" si="4"/>
        <v>161</v>
      </c>
      <c r="K51" s="36">
        <f t="shared" si="5"/>
        <v>0.527868852459016</v>
      </c>
      <c r="L51" s="34">
        <v>0</v>
      </c>
      <c r="M51" s="34">
        <f t="shared" si="12"/>
        <v>0</v>
      </c>
      <c r="N51" s="34">
        <f t="shared" si="7"/>
        <v>48</v>
      </c>
      <c r="O51" s="36">
        <f t="shared" si="8"/>
        <v>0.157377049180328</v>
      </c>
      <c r="P51" s="34">
        <v>0</v>
      </c>
      <c r="Q51" s="72">
        <f t="shared" si="9"/>
        <v>64.2220579078456</v>
      </c>
      <c r="R51" s="34">
        <f t="shared" si="10"/>
        <v>48</v>
      </c>
      <c r="S51" s="36">
        <f t="shared" si="11"/>
        <v>0.157377049180328</v>
      </c>
      <c r="T51" s="34"/>
    </row>
    <row r="52" s="28" customFormat="1" customHeight="1" spans="1:20">
      <c r="A52" s="34">
        <v>48</v>
      </c>
      <c r="B52" s="69" t="s">
        <v>112</v>
      </c>
      <c r="C52" s="44" t="s">
        <v>113</v>
      </c>
      <c r="D52" s="70">
        <v>3.63</v>
      </c>
      <c r="E52" s="34">
        <f t="shared" si="0"/>
        <v>61.0817307692308</v>
      </c>
      <c r="F52" s="34">
        <f t="shared" si="1"/>
        <v>50</v>
      </c>
      <c r="G52" s="36">
        <f t="shared" si="2"/>
        <v>0.163934426229508</v>
      </c>
      <c r="H52" s="71">
        <v>77</v>
      </c>
      <c r="I52" s="34">
        <f t="shared" si="3"/>
        <v>2.87671232876712</v>
      </c>
      <c r="J52" s="34">
        <f t="shared" si="4"/>
        <v>18</v>
      </c>
      <c r="K52" s="36">
        <f t="shared" si="5"/>
        <v>0.059016393442623</v>
      </c>
      <c r="L52" s="34">
        <v>0</v>
      </c>
      <c r="M52" s="34">
        <f t="shared" si="12"/>
        <v>0</v>
      </c>
      <c r="N52" s="34">
        <f t="shared" si="7"/>
        <v>48</v>
      </c>
      <c r="O52" s="36">
        <f t="shared" si="8"/>
        <v>0.157377049180328</v>
      </c>
      <c r="P52" s="34">
        <v>0</v>
      </c>
      <c r="Q52" s="72">
        <f t="shared" si="9"/>
        <v>63.9584430979979</v>
      </c>
      <c r="R52" s="34">
        <f t="shared" si="10"/>
        <v>49</v>
      </c>
      <c r="S52" s="36">
        <f t="shared" si="11"/>
        <v>0.160655737704918</v>
      </c>
      <c r="T52" s="34"/>
    </row>
    <row r="53" s="28" customFormat="1" customHeight="1" spans="1:20">
      <c r="A53" s="34">
        <v>49</v>
      </c>
      <c r="B53" s="69" t="s">
        <v>114</v>
      </c>
      <c r="C53" s="44" t="s">
        <v>115</v>
      </c>
      <c r="D53" s="70">
        <v>3.24</v>
      </c>
      <c r="E53" s="34">
        <f t="shared" si="0"/>
        <v>54.5192307692308</v>
      </c>
      <c r="F53" s="34">
        <f t="shared" si="1"/>
        <v>124</v>
      </c>
      <c r="G53" s="36">
        <f t="shared" si="2"/>
        <v>0.40655737704918</v>
      </c>
      <c r="H53" s="71">
        <v>16</v>
      </c>
      <c r="I53" s="34">
        <f t="shared" si="3"/>
        <v>0.597758405977584</v>
      </c>
      <c r="J53" s="34">
        <f t="shared" si="4"/>
        <v>213</v>
      </c>
      <c r="K53" s="36">
        <f t="shared" si="5"/>
        <v>0.698360655737705</v>
      </c>
      <c r="L53" s="34">
        <v>9.5</v>
      </c>
      <c r="M53" s="34">
        <f t="shared" si="12"/>
        <v>9.5</v>
      </c>
      <c r="N53" s="34">
        <f t="shared" si="7"/>
        <v>23</v>
      </c>
      <c r="O53" s="36">
        <f t="shared" si="8"/>
        <v>0.0754098360655738</v>
      </c>
      <c r="P53" s="34">
        <v>0</v>
      </c>
      <c r="Q53" s="72">
        <f t="shared" si="9"/>
        <v>64.6169891752083</v>
      </c>
      <c r="R53" s="34">
        <f t="shared" si="10"/>
        <v>47</v>
      </c>
      <c r="S53" s="36">
        <f t="shared" si="11"/>
        <v>0.154098360655738</v>
      </c>
      <c r="T53" s="34"/>
    </row>
    <row r="54" s="28" customFormat="1" customHeight="1" spans="1:20">
      <c r="A54" s="34">
        <v>50</v>
      </c>
      <c r="B54" s="69" t="s">
        <v>116</v>
      </c>
      <c r="C54" s="44" t="s">
        <v>117</v>
      </c>
      <c r="D54" s="70">
        <v>3.6</v>
      </c>
      <c r="E54" s="34">
        <f t="shared" si="0"/>
        <v>60.5769230769231</v>
      </c>
      <c r="F54" s="34">
        <f t="shared" si="1"/>
        <v>52</v>
      </c>
      <c r="G54" s="36">
        <f t="shared" si="2"/>
        <v>0.170491803278689</v>
      </c>
      <c r="H54" s="71">
        <v>22</v>
      </c>
      <c r="I54" s="34">
        <f t="shared" si="3"/>
        <v>0.821917808219178</v>
      </c>
      <c r="J54" s="34">
        <f t="shared" si="4"/>
        <v>147</v>
      </c>
      <c r="K54" s="36">
        <f t="shared" si="5"/>
        <v>0.481967213114754</v>
      </c>
      <c r="L54" s="34">
        <v>2.5</v>
      </c>
      <c r="M54" s="34">
        <f t="shared" si="12"/>
        <v>2.5</v>
      </c>
      <c r="N54" s="34">
        <f t="shared" si="7"/>
        <v>30</v>
      </c>
      <c r="O54" s="36">
        <f t="shared" si="8"/>
        <v>0.0983606557377049</v>
      </c>
      <c r="P54" s="34">
        <v>0</v>
      </c>
      <c r="Q54" s="72">
        <f t="shared" si="9"/>
        <v>63.8988408851423</v>
      </c>
      <c r="R54" s="34">
        <f t="shared" si="10"/>
        <v>50</v>
      </c>
      <c r="S54" s="36">
        <f t="shared" si="11"/>
        <v>0.163934426229508</v>
      </c>
      <c r="T54" s="34"/>
    </row>
    <row r="55" s="28" customFormat="1" customHeight="1" spans="1:20">
      <c r="A55" s="34">
        <v>51</v>
      </c>
      <c r="B55" s="73" t="s">
        <v>118</v>
      </c>
      <c r="C55" s="73" t="s">
        <v>119</v>
      </c>
      <c r="D55" s="70">
        <v>3.74</v>
      </c>
      <c r="E55" s="34">
        <f t="shared" si="0"/>
        <v>62.9326923076923</v>
      </c>
      <c r="F55" s="34">
        <f t="shared" si="1"/>
        <v>30</v>
      </c>
      <c r="G55" s="36">
        <f t="shared" si="2"/>
        <v>0.0983606557377049</v>
      </c>
      <c r="H55" s="71">
        <v>15</v>
      </c>
      <c r="I55" s="34">
        <f t="shared" si="3"/>
        <v>0.560398505603985</v>
      </c>
      <c r="J55" s="34">
        <f t="shared" si="4"/>
        <v>230</v>
      </c>
      <c r="K55" s="36">
        <f t="shared" si="5"/>
        <v>0.754098360655738</v>
      </c>
      <c r="L55" s="34">
        <v>0</v>
      </c>
      <c r="M55" s="34">
        <f t="shared" si="12"/>
        <v>0</v>
      </c>
      <c r="N55" s="34">
        <f t="shared" si="7"/>
        <v>48</v>
      </c>
      <c r="O55" s="36">
        <f t="shared" si="8"/>
        <v>0.157377049180328</v>
      </c>
      <c r="P55" s="34">
        <v>0</v>
      </c>
      <c r="Q55" s="72">
        <f t="shared" si="9"/>
        <v>63.4930908132963</v>
      </c>
      <c r="R55" s="34">
        <f t="shared" si="10"/>
        <v>52</v>
      </c>
      <c r="S55" s="36">
        <f t="shared" si="11"/>
        <v>0.170491803278689</v>
      </c>
      <c r="T55" s="34"/>
    </row>
    <row r="56" s="28" customFormat="1" customHeight="1" spans="1:20">
      <c r="A56" s="34">
        <v>52</v>
      </c>
      <c r="B56" s="69" t="s">
        <v>120</v>
      </c>
      <c r="C56" s="44" t="s">
        <v>121</v>
      </c>
      <c r="D56" s="70">
        <v>3.71</v>
      </c>
      <c r="E56" s="34">
        <f t="shared" si="0"/>
        <v>62.4278846153846</v>
      </c>
      <c r="F56" s="34">
        <f t="shared" si="1"/>
        <v>34</v>
      </c>
      <c r="G56" s="36">
        <f t="shared" si="2"/>
        <v>0.111475409836066</v>
      </c>
      <c r="H56" s="71">
        <v>29</v>
      </c>
      <c r="I56" s="34">
        <f t="shared" si="3"/>
        <v>1.08343711083437</v>
      </c>
      <c r="J56" s="34">
        <f t="shared" si="4"/>
        <v>84</v>
      </c>
      <c r="K56" s="36">
        <f t="shared" si="5"/>
        <v>0.275409836065574</v>
      </c>
      <c r="L56" s="34">
        <v>0</v>
      </c>
      <c r="M56" s="34">
        <f t="shared" si="12"/>
        <v>0</v>
      </c>
      <c r="N56" s="34">
        <f t="shared" si="7"/>
        <v>48</v>
      </c>
      <c r="O56" s="36">
        <f t="shared" si="8"/>
        <v>0.157377049180328</v>
      </c>
      <c r="P56" s="34">
        <v>0</v>
      </c>
      <c r="Q56" s="72">
        <f t="shared" si="9"/>
        <v>63.511321726219</v>
      </c>
      <c r="R56" s="34">
        <f t="shared" si="10"/>
        <v>51</v>
      </c>
      <c r="S56" s="36">
        <f t="shared" si="11"/>
        <v>0.167213114754098</v>
      </c>
      <c r="T56" s="34"/>
    </row>
    <row r="57" s="28" customFormat="1" customHeight="1" spans="1:20">
      <c r="A57" s="34">
        <v>53</v>
      </c>
      <c r="B57" s="69" t="s">
        <v>122</v>
      </c>
      <c r="C57" s="44" t="s">
        <v>123</v>
      </c>
      <c r="D57" s="70">
        <v>3.67</v>
      </c>
      <c r="E57" s="34">
        <f t="shared" si="0"/>
        <v>61.7548076923077</v>
      </c>
      <c r="F57" s="34">
        <f t="shared" si="1"/>
        <v>41</v>
      </c>
      <c r="G57" s="36">
        <f t="shared" si="2"/>
        <v>0.134426229508197</v>
      </c>
      <c r="H57" s="71">
        <v>46</v>
      </c>
      <c r="I57" s="34">
        <f t="shared" si="3"/>
        <v>1.71855541718555</v>
      </c>
      <c r="J57" s="34">
        <f t="shared" si="4"/>
        <v>28</v>
      </c>
      <c r="K57" s="36">
        <f t="shared" si="5"/>
        <v>0.0918032786885246</v>
      </c>
      <c r="L57" s="34">
        <v>0</v>
      </c>
      <c r="M57" s="34">
        <f t="shared" si="12"/>
        <v>0</v>
      </c>
      <c r="N57" s="34">
        <f t="shared" si="7"/>
        <v>48</v>
      </c>
      <c r="O57" s="36">
        <f t="shared" si="8"/>
        <v>0.157377049180328</v>
      </c>
      <c r="P57" s="34">
        <v>0</v>
      </c>
      <c r="Q57" s="74">
        <f t="shared" si="9"/>
        <v>63.4733631094932</v>
      </c>
      <c r="R57" s="34">
        <f t="shared" si="10"/>
        <v>53</v>
      </c>
      <c r="S57" s="36">
        <f t="shared" si="11"/>
        <v>0.173770491803279</v>
      </c>
      <c r="T57" s="34"/>
    </row>
    <row r="58" s="28" customFormat="1" customHeight="1" spans="1:20">
      <c r="A58" s="34">
        <v>54</v>
      </c>
      <c r="B58" s="69" t="s">
        <v>124</v>
      </c>
      <c r="C58" s="44" t="s">
        <v>125</v>
      </c>
      <c r="D58" s="70">
        <v>3.58</v>
      </c>
      <c r="E58" s="34">
        <f t="shared" si="0"/>
        <v>60.2403846153846</v>
      </c>
      <c r="F58" s="34">
        <f t="shared" si="1"/>
        <v>55</v>
      </c>
      <c r="G58" s="36">
        <f t="shared" si="2"/>
        <v>0.180327868852459</v>
      </c>
      <c r="H58" s="71">
        <v>16</v>
      </c>
      <c r="I58" s="34">
        <f t="shared" si="3"/>
        <v>0.597758405977584</v>
      </c>
      <c r="J58" s="34">
        <f t="shared" si="4"/>
        <v>213</v>
      </c>
      <c r="K58" s="36">
        <f t="shared" si="5"/>
        <v>0.698360655737705</v>
      </c>
      <c r="L58" s="34">
        <v>2.5</v>
      </c>
      <c r="M58" s="34">
        <f t="shared" si="12"/>
        <v>2.5</v>
      </c>
      <c r="N58" s="34">
        <f t="shared" si="7"/>
        <v>30</v>
      </c>
      <c r="O58" s="36">
        <f t="shared" si="8"/>
        <v>0.0983606557377049</v>
      </c>
      <c r="P58" s="34">
        <v>0</v>
      </c>
      <c r="Q58" s="72">
        <f t="shared" si="9"/>
        <v>63.3381430213622</v>
      </c>
      <c r="R58" s="34">
        <f t="shared" si="10"/>
        <v>54</v>
      </c>
      <c r="S58" s="36">
        <f t="shared" si="11"/>
        <v>0.177049180327869</v>
      </c>
      <c r="T58" s="34"/>
    </row>
    <row r="59" s="28" customFormat="1" customHeight="1" spans="1:20">
      <c r="A59" s="34">
        <v>55</v>
      </c>
      <c r="B59" s="69" t="s">
        <v>126</v>
      </c>
      <c r="C59" s="44" t="s">
        <v>127</v>
      </c>
      <c r="D59" s="70">
        <v>3.58</v>
      </c>
      <c r="E59" s="34">
        <f t="shared" si="0"/>
        <v>60.2403846153846</v>
      </c>
      <c r="F59" s="34">
        <f t="shared" si="1"/>
        <v>55</v>
      </c>
      <c r="G59" s="36">
        <f t="shared" si="2"/>
        <v>0.180327868852459</v>
      </c>
      <c r="H59" s="71">
        <v>12</v>
      </c>
      <c r="I59" s="34">
        <f t="shared" si="3"/>
        <v>0.448318804483188</v>
      </c>
      <c r="J59" s="34">
        <f t="shared" si="4"/>
        <v>268</v>
      </c>
      <c r="K59" s="36">
        <f t="shared" si="5"/>
        <v>0.878688524590164</v>
      </c>
      <c r="L59" s="34">
        <v>2.5</v>
      </c>
      <c r="M59" s="34">
        <f t="shared" si="12"/>
        <v>2.5</v>
      </c>
      <c r="N59" s="34">
        <f t="shared" si="7"/>
        <v>30</v>
      </c>
      <c r="O59" s="36">
        <f t="shared" si="8"/>
        <v>0.0983606557377049</v>
      </c>
      <c r="P59" s="34">
        <v>0</v>
      </c>
      <c r="Q59" s="72">
        <f t="shared" si="9"/>
        <v>63.1887034198678</v>
      </c>
      <c r="R59" s="34">
        <f t="shared" si="10"/>
        <v>55</v>
      </c>
      <c r="S59" s="36">
        <f t="shared" si="11"/>
        <v>0.180327868852459</v>
      </c>
      <c r="T59" s="34"/>
    </row>
    <row r="60" s="28" customFormat="1" customHeight="1" spans="1:20">
      <c r="A60" s="34">
        <v>56</v>
      </c>
      <c r="B60" s="69" t="s">
        <v>128</v>
      </c>
      <c r="C60" s="44" t="s">
        <v>129</v>
      </c>
      <c r="D60" s="70">
        <v>3.64</v>
      </c>
      <c r="E60" s="34">
        <f t="shared" si="0"/>
        <v>61.25</v>
      </c>
      <c r="F60" s="34">
        <f t="shared" si="1"/>
        <v>48</v>
      </c>
      <c r="G60" s="36">
        <f t="shared" si="2"/>
        <v>0.157377049180328</v>
      </c>
      <c r="H60" s="71">
        <v>49</v>
      </c>
      <c r="I60" s="34">
        <f t="shared" si="3"/>
        <v>1.83063511830635</v>
      </c>
      <c r="J60" s="34">
        <f t="shared" si="4"/>
        <v>25</v>
      </c>
      <c r="K60" s="36">
        <f t="shared" si="5"/>
        <v>0.0819672131147541</v>
      </c>
      <c r="L60" s="34">
        <v>0</v>
      </c>
      <c r="M60" s="34">
        <f t="shared" si="12"/>
        <v>0</v>
      </c>
      <c r="N60" s="34">
        <f t="shared" si="7"/>
        <v>48</v>
      </c>
      <c r="O60" s="36">
        <f t="shared" si="8"/>
        <v>0.157377049180328</v>
      </c>
      <c r="P60" s="34">
        <v>0</v>
      </c>
      <c r="Q60" s="74">
        <f t="shared" si="9"/>
        <v>63.0806351183064</v>
      </c>
      <c r="R60" s="34">
        <f t="shared" si="10"/>
        <v>56</v>
      </c>
      <c r="S60" s="36">
        <f t="shared" si="11"/>
        <v>0.183606557377049</v>
      </c>
      <c r="T60" s="34"/>
    </row>
    <row r="61" s="28" customFormat="1" customHeight="1" spans="1:20">
      <c r="A61" s="34">
        <v>57</v>
      </c>
      <c r="B61" s="69" t="s">
        <v>130</v>
      </c>
      <c r="C61" s="44" t="s">
        <v>131</v>
      </c>
      <c r="D61" s="70">
        <v>3.71</v>
      </c>
      <c r="E61" s="34">
        <f t="shared" si="0"/>
        <v>62.4278846153846</v>
      </c>
      <c r="F61" s="34">
        <f t="shared" si="1"/>
        <v>34</v>
      </c>
      <c r="G61" s="36">
        <f t="shared" si="2"/>
        <v>0.111475409836066</v>
      </c>
      <c r="H61" s="71">
        <v>14</v>
      </c>
      <c r="I61" s="34">
        <f t="shared" si="3"/>
        <v>0.523038605230386</v>
      </c>
      <c r="J61" s="34">
        <f t="shared" si="4"/>
        <v>237</v>
      </c>
      <c r="K61" s="36">
        <f t="shared" si="5"/>
        <v>0.777049180327869</v>
      </c>
      <c r="L61" s="34">
        <v>0</v>
      </c>
      <c r="M61" s="34">
        <f t="shared" si="12"/>
        <v>0</v>
      </c>
      <c r="N61" s="34">
        <f t="shared" si="7"/>
        <v>48</v>
      </c>
      <c r="O61" s="36">
        <f t="shared" si="8"/>
        <v>0.157377049180328</v>
      </c>
      <c r="P61" s="34">
        <v>0</v>
      </c>
      <c r="Q61" s="72">
        <f t="shared" si="9"/>
        <v>62.950923220615</v>
      </c>
      <c r="R61" s="34">
        <f t="shared" si="10"/>
        <v>57</v>
      </c>
      <c r="S61" s="36">
        <f t="shared" si="11"/>
        <v>0.186885245901639</v>
      </c>
      <c r="T61" s="34"/>
    </row>
    <row r="62" s="28" customFormat="1" customHeight="1" spans="1:20">
      <c r="A62" s="34">
        <v>58</v>
      </c>
      <c r="B62" s="69" t="s">
        <v>132</v>
      </c>
      <c r="C62" s="44" t="s">
        <v>133</v>
      </c>
      <c r="D62" s="70">
        <v>3.66</v>
      </c>
      <c r="E62" s="34">
        <f t="shared" si="0"/>
        <v>61.5865384615385</v>
      </c>
      <c r="F62" s="34">
        <f t="shared" si="1"/>
        <v>43</v>
      </c>
      <c r="G62" s="36">
        <f t="shared" si="2"/>
        <v>0.140983606557377</v>
      </c>
      <c r="H62" s="71">
        <v>29</v>
      </c>
      <c r="I62" s="34">
        <f t="shared" si="3"/>
        <v>1.08343711083437</v>
      </c>
      <c r="J62" s="34">
        <f t="shared" si="4"/>
        <v>84</v>
      </c>
      <c r="K62" s="36">
        <f t="shared" si="5"/>
        <v>0.275409836065574</v>
      </c>
      <c r="L62" s="34">
        <v>0</v>
      </c>
      <c r="M62" s="34">
        <f t="shared" si="12"/>
        <v>0</v>
      </c>
      <c r="N62" s="34">
        <f t="shared" si="7"/>
        <v>48</v>
      </c>
      <c r="O62" s="36">
        <f t="shared" si="8"/>
        <v>0.157377049180328</v>
      </c>
      <c r="P62" s="34">
        <v>0</v>
      </c>
      <c r="Q62" s="72">
        <f t="shared" si="9"/>
        <v>62.6699755723728</v>
      </c>
      <c r="R62" s="34">
        <f t="shared" si="10"/>
        <v>58</v>
      </c>
      <c r="S62" s="36">
        <f t="shared" si="11"/>
        <v>0.19016393442623</v>
      </c>
      <c r="T62" s="34"/>
    </row>
    <row r="63" s="28" customFormat="1" customHeight="1" spans="1:20">
      <c r="A63" s="34">
        <v>59</v>
      </c>
      <c r="B63" s="69" t="s">
        <v>134</v>
      </c>
      <c r="C63" s="44" t="s">
        <v>135</v>
      </c>
      <c r="D63" s="70">
        <v>3.64</v>
      </c>
      <c r="E63" s="34">
        <f t="shared" si="0"/>
        <v>61.25</v>
      </c>
      <c r="F63" s="34">
        <f t="shared" si="1"/>
        <v>48</v>
      </c>
      <c r="G63" s="36">
        <f t="shared" si="2"/>
        <v>0.157377049180328</v>
      </c>
      <c r="H63" s="71">
        <v>38</v>
      </c>
      <c r="I63" s="34">
        <f t="shared" si="3"/>
        <v>1.41967621419676</v>
      </c>
      <c r="J63" s="34">
        <f t="shared" si="4"/>
        <v>39</v>
      </c>
      <c r="K63" s="36">
        <f t="shared" si="5"/>
        <v>0.127868852459016</v>
      </c>
      <c r="L63" s="34">
        <v>0</v>
      </c>
      <c r="M63" s="34">
        <f t="shared" si="12"/>
        <v>0</v>
      </c>
      <c r="N63" s="34">
        <f t="shared" si="7"/>
        <v>48</v>
      </c>
      <c r="O63" s="36">
        <f t="shared" si="8"/>
        <v>0.157377049180328</v>
      </c>
      <c r="P63" s="34">
        <v>0</v>
      </c>
      <c r="Q63" s="74">
        <f t="shared" si="9"/>
        <v>62.6696762141968</v>
      </c>
      <c r="R63" s="34">
        <f t="shared" si="10"/>
        <v>59</v>
      </c>
      <c r="S63" s="36">
        <f t="shared" si="11"/>
        <v>0.19344262295082</v>
      </c>
      <c r="T63" s="34"/>
    </row>
    <row r="64" s="28" customFormat="1" customHeight="1" spans="1:20">
      <c r="A64" s="34">
        <v>60</v>
      </c>
      <c r="B64" s="69" t="s">
        <v>136</v>
      </c>
      <c r="C64" s="44" t="s">
        <v>137</v>
      </c>
      <c r="D64" s="70">
        <v>3.66</v>
      </c>
      <c r="E64" s="34">
        <f t="shared" si="0"/>
        <v>61.5865384615385</v>
      </c>
      <c r="F64" s="34">
        <f t="shared" si="1"/>
        <v>43</v>
      </c>
      <c r="G64" s="36">
        <f t="shared" si="2"/>
        <v>0.140983606557377</v>
      </c>
      <c r="H64" s="71">
        <v>23.5</v>
      </c>
      <c r="I64" s="34">
        <f t="shared" si="3"/>
        <v>0.877957658779577</v>
      </c>
      <c r="J64" s="34">
        <f t="shared" si="4"/>
        <v>136</v>
      </c>
      <c r="K64" s="36">
        <f t="shared" si="5"/>
        <v>0.445901639344262</v>
      </c>
      <c r="L64" s="34">
        <v>0</v>
      </c>
      <c r="M64" s="34">
        <f t="shared" si="12"/>
        <v>0</v>
      </c>
      <c r="N64" s="34">
        <f t="shared" si="7"/>
        <v>48</v>
      </c>
      <c r="O64" s="36">
        <f t="shared" si="8"/>
        <v>0.157377049180328</v>
      </c>
      <c r="P64" s="34">
        <v>0</v>
      </c>
      <c r="Q64" s="72">
        <f t="shared" si="9"/>
        <v>62.464496120318</v>
      </c>
      <c r="R64" s="34">
        <f t="shared" si="10"/>
        <v>60</v>
      </c>
      <c r="S64" s="36">
        <f t="shared" si="11"/>
        <v>0.19672131147541</v>
      </c>
      <c r="T64" s="34"/>
    </row>
    <row r="65" s="28" customFormat="1" customHeight="1" spans="1:20">
      <c r="A65" s="34">
        <v>61</v>
      </c>
      <c r="B65" s="73" t="s">
        <v>138</v>
      </c>
      <c r="C65" s="73" t="s">
        <v>139</v>
      </c>
      <c r="D65" s="70">
        <v>3.61</v>
      </c>
      <c r="E65" s="34">
        <f t="shared" si="0"/>
        <v>60.7451923076923</v>
      </c>
      <c r="F65" s="34">
        <f t="shared" si="1"/>
        <v>51</v>
      </c>
      <c r="G65" s="36">
        <f t="shared" si="2"/>
        <v>0.167213114754098</v>
      </c>
      <c r="H65" s="71">
        <v>40</v>
      </c>
      <c r="I65" s="34">
        <f t="shared" si="3"/>
        <v>1.49439601494396</v>
      </c>
      <c r="J65" s="34">
        <f t="shared" si="4"/>
        <v>36</v>
      </c>
      <c r="K65" s="36">
        <f t="shared" si="5"/>
        <v>0.118032786885246</v>
      </c>
      <c r="L65" s="34">
        <v>0</v>
      </c>
      <c r="M65" s="34">
        <f t="shared" si="12"/>
        <v>0</v>
      </c>
      <c r="N65" s="34">
        <f t="shared" si="7"/>
        <v>48</v>
      </c>
      <c r="O65" s="36">
        <f t="shared" si="8"/>
        <v>0.157377049180328</v>
      </c>
      <c r="P65" s="34">
        <v>0</v>
      </c>
      <c r="Q65" s="72">
        <f t="shared" si="9"/>
        <v>62.2395883226363</v>
      </c>
      <c r="R65" s="34">
        <f t="shared" si="10"/>
        <v>62</v>
      </c>
      <c r="S65" s="36">
        <f t="shared" si="11"/>
        <v>0.20327868852459</v>
      </c>
      <c r="T65" s="34"/>
    </row>
    <row r="66" s="28" customFormat="1" customHeight="1" spans="1:20">
      <c r="A66" s="34">
        <v>74</v>
      </c>
      <c r="B66" s="69" t="s">
        <v>140</v>
      </c>
      <c r="C66" s="44" t="s">
        <v>141</v>
      </c>
      <c r="D66" s="70">
        <v>3.51</v>
      </c>
      <c r="E66" s="34">
        <f t="shared" si="0"/>
        <v>59.0625</v>
      </c>
      <c r="F66" s="34">
        <f t="shared" si="1"/>
        <v>70</v>
      </c>
      <c r="G66" s="36">
        <f t="shared" si="2"/>
        <v>0.229508196721311</v>
      </c>
      <c r="H66" s="71">
        <v>32</v>
      </c>
      <c r="I66" s="34">
        <f t="shared" si="3"/>
        <v>1.19551681195517</v>
      </c>
      <c r="J66" s="34">
        <f t="shared" si="4"/>
        <v>62</v>
      </c>
      <c r="K66" s="36">
        <f t="shared" si="5"/>
        <v>0.20327868852459</v>
      </c>
      <c r="L66" s="34">
        <v>2</v>
      </c>
      <c r="M66" s="34">
        <f t="shared" si="12"/>
        <v>2</v>
      </c>
      <c r="N66" s="34">
        <f t="shared" si="7"/>
        <v>47</v>
      </c>
      <c r="O66" s="36">
        <f t="shared" si="8"/>
        <v>0.154098360655738</v>
      </c>
      <c r="P66" s="34">
        <v>0</v>
      </c>
      <c r="Q66" s="72">
        <f t="shared" si="9"/>
        <v>62.2580168119552</v>
      </c>
      <c r="R66" s="34">
        <f t="shared" si="10"/>
        <v>61</v>
      </c>
      <c r="S66" s="36">
        <f t="shared" si="11"/>
        <v>0.2</v>
      </c>
      <c r="T66" s="34"/>
    </row>
    <row r="67" s="28" customFormat="1" customHeight="1" spans="1:20">
      <c r="A67" s="34">
        <v>62</v>
      </c>
      <c r="B67" s="69" t="s">
        <v>142</v>
      </c>
      <c r="C67" s="44" t="s">
        <v>143</v>
      </c>
      <c r="D67" s="70">
        <v>3.6</v>
      </c>
      <c r="E67" s="34">
        <f t="shared" si="0"/>
        <v>60.5769230769231</v>
      </c>
      <c r="F67" s="34">
        <f t="shared" si="1"/>
        <v>52</v>
      </c>
      <c r="G67" s="36">
        <f t="shared" si="2"/>
        <v>0.170491803278689</v>
      </c>
      <c r="H67" s="71">
        <v>40</v>
      </c>
      <c r="I67" s="34">
        <f t="shared" si="3"/>
        <v>1.49439601494396</v>
      </c>
      <c r="J67" s="34">
        <f t="shared" si="4"/>
        <v>36</v>
      </c>
      <c r="K67" s="36">
        <f t="shared" si="5"/>
        <v>0.118032786885246</v>
      </c>
      <c r="L67" s="34">
        <v>0</v>
      </c>
      <c r="M67" s="34">
        <f t="shared" si="12"/>
        <v>0</v>
      </c>
      <c r="N67" s="34">
        <f t="shared" si="7"/>
        <v>48</v>
      </c>
      <c r="O67" s="36">
        <f t="shared" si="8"/>
        <v>0.157377049180328</v>
      </c>
      <c r="P67" s="34">
        <v>0</v>
      </c>
      <c r="Q67" s="74">
        <f t="shared" si="9"/>
        <v>62.071319091867</v>
      </c>
      <c r="R67" s="34">
        <f t="shared" si="10"/>
        <v>63</v>
      </c>
      <c r="S67" s="36">
        <f t="shared" si="11"/>
        <v>0.20655737704918</v>
      </c>
      <c r="T67" s="34"/>
    </row>
    <row r="68" s="28" customFormat="1" customHeight="1" spans="1:20">
      <c r="A68" s="34">
        <v>63</v>
      </c>
      <c r="B68" s="73" t="s">
        <v>144</v>
      </c>
      <c r="C68" s="73" t="s">
        <v>145</v>
      </c>
      <c r="D68" s="70">
        <v>3.65</v>
      </c>
      <c r="E68" s="34">
        <f t="shared" si="0"/>
        <v>61.4182692307692</v>
      </c>
      <c r="F68" s="34">
        <f t="shared" si="1"/>
        <v>46</v>
      </c>
      <c r="G68" s="36">
        <f t="shared" si="2"/>
        <v>0.150819672131148</v>
      </c>
      <c r="H68" s="71">
        <v>12</v>
      </c>
      <c r="I68" s="34">
        <f t="shared" si="3"/>
        <v>0.448318804483188</v>
      </c>
      <c r="J68" s="34">
        <f t="shared" si="4"/>
        <v>268</v>
      </c>
      <c r="K68" s="36">
        <f t="shared" si="5"/>
        <v>0.878688524590164</v>
      </c>
      <c r="L68" s="34">
        <v>0</v>
      </c>
      <c r="M68" s="34">
        <f t="shared" si="12"/>
        <v>0</v>
      </c>
      <c r="N68" s="34">
        <f t="shared" si="7"/>
        <v>48</v>
      </c>
      <c r="O68" s="36">
        <f t="shared" si="8"/>
        <v>0.157377049180328</v>
      </c>
      <c r="P68" s="34">
        <v>0</v>
      </c>
      <c r="Q68" s="72">
        <f t="shared" si="9"/>
        <v>61.8665880352524</v>
      </c>
      <c r="R68" s="34">
        <f t="shared" si="10"/>
        <v>64</v>
      </c>
      <c r="S68" s="36">
        <f t="shared" si="11"/>
        <v>0.20983606557377</v>
      </c>
      <c r="T68" s="34"/>
    </row>
    <row r="69" s="28" customFormat="1" customHeight="1" spans="1:20">
      <c r="A69" s="34">
        <v>64</v>
      </c>
      <c r="B69" s="73" t="s">
        <v>146</v>
      </c>
      <c r="C69" s="73" t="s">
        <v>147</v>
      </c>
      <c r="D69" s="70">
        <v>3.58</v>
      </c>
      <c r="E69" s="34">
        <f t="shared" ref="E69:E132" si="13">D69/MAX($D$5:$D$309)*70</f>
        <v>60.2403846153846</v>
      </c>
      <c r="F69" s="34">
        <f t="shared" ref="F69:F123" si="14">RANK(E69,$E$5:$E$309)</f>
        <v>55</v>
      </c>
      <c r="G69" s="36">
        <f t="shared" ref="G69:G132" si="15">IFERROR(RANK(E69,$E$5:$E$309)/COUNT($E$5:$E$309),0)</f>
        <v>0.180327868852459</v>
      </c>
      <c r="H69" s="71">
        <v>33</v>
      </c>
      <c r="I69" s="34">
        <f t="shared" ref="I69:I132" si="16">H69/MAX($H$5:$H$309)*30</f>
        <v>1.23287671232877</v>
      </c>
      <c r="J69" s="34">
        <f t="shared" ref="J69:J132" si="17">RANK(I69,$I$5:$I$309)</f>
        <v>58</v>
      </c>
      <c r="K69" s="36">
        <f t="shared" ref="K69:K132" si="18">IFERROR(RANK(I69,$I$5:$I$309)/COUNT($I$5:$I$309),0)</f>
        <v>0.19016393442623</v>
      </c>
      <c r="L69" s="34">
        <v>0</v>
      </c>
      <c r="M69" s="34">
        <f t="shared" si="12"/>
        <v>0</v>
      </c>
      <c r="N69" s="34">
        <f t="shared" ref="N69:N132" si="19">RANK(M69,$M$5:$M$309)</f>
        <v>48</v>
      </c>
      <c r="O69" s="36">
        <f t="shared" ref="O69:O132" si="20">IFERROR(RANK(M69,$M$5:$M$309)/COUNT($M$5:$M$309),0)</f>
        <v>0.157377049180328</v>
      </c>
      <c r="P69" s="34">
        <v>0</v>
      </c>
      <c r="Q69" s="72">
        <f t="shared" ref="Q69:Q132" si="21">E69+I69+M69-P69</f>
        <v>61.4732613277134</v>
      </c>
      <c r="R69" s="34">
        <f t="shared" ref="R69:R132" si="22">RANK(Q69,$Q$5:$Q$309)</f>
        <v>66</v>
      </c>
      <c r="S69" s="36">
        <f t="shared" ref="S69:S132" si="23">IFERROR(RANK(Q69,$Q$5:$Q$309)/COUNT($Q$5:$Q$309),0)</f>
        <v>0.216393442622951</v>
      </c>
      <c r="T69" s="34"/>
    </row>
    <row r="70" s="28" customFormat="1" customHeight="1" spans="1:20">
      <c r="A70" s="34">
        <v>65</v>
      </c>
      <c r="B70" s="69" t="s">
        <v>148</v>
      </c>
      <c r="C70" s="44" t="s">
        <v>149</v>
      </c>
      <c r="D70" s="70">
        <v>3.47</v>
      </c>
      <c r="E70" s="34">
        <f t="shared" si="13"/>
        <v>58.3894230769231</v>
      </c>
      <c r="F70" s="34">
        <f t="shared" si="14"/>
        <v>76</v>
      </c>
      <c r="G70" s="36">
        <f t="shared" si="15"/>
        <v>0.249180327868852</v>
      </c>
      <c r="H70" s="71">
        <v>18</v>
      </c>
      <c r="I70" s="34">
        <f t="shared" si="16"/>
        <v>0.672478206724782</v>
      </c>
      <c r="J70" s="34">
        <f t="shared" si="17"/>
        <v>192</v>
      </c>
      <c r="K70" s="36">
        <f t="shared" si="18"/>
        <v>0.629508196721312</v>
      </c>
      <c r="L70" s="34">
        <v>2.5</v>
      </c>
      <c r="M70" s="34">
        <f t="shared" si="12"/>
        <v>2.5</v>
      </c>
      <c r="N70" s="34">
        <f t="shared" si="19"/>
        <v>30</v>
      </c>
      <c r="O70" s="36">
        <f t="shared" si="20"/>
        <v>0.0983606557377049</v>
      </c>
      <c r="P70" s="34">
        <v>0</v>
      </c>
      <c r="Q70" s="72">
        <f t="shared" si="21"/>
        <v>61.5619012836479</v>
      </c>
      <c r="R70" s="34">
        <f t="shared" si="22"/>
        <v>65</v>
      </c>
      <c r="S70" s="36">
        <f t="shared" si="23"/>
        <v>0.213114754098361</v>
      </c>
      <c r="T70" s="34"/>
    </row>
    <row r="71" s="28" customFormat="1" customHeight="1" spans="1:20">
      <c r="A71" s="34">
        <v>66</v>
      </c>
      <c r="B71" s="69" t="s">
        <v>150</v>
      </c>
      <c r="C71" s="44" t="s">
        <v>151</v>
      </c>
      <c r="D71" s="70">
        <v>3.55</v>
      </c>
      <c r="E71" s="34">
        <f t="shared" si="13"/>
        <v>59.7355769230769</v>
      </c>
      <c r="F71" s="34">
        <f t="shared" si="14"/>
        <v>61</v>
      </c>
      <c r="G71" s="36">
        <f t="shared" si="15"/>
        <v>0.2</v>
      </c>
      <c r="H71" s="71">
        <v>32</v>
      </c>
      <c r="I71" s="34">
        <f t="shared" si="16"/>
        <v>1.19551681195517</v>
      </c>
      <c r="J71" s="34">
        <f t="shared" si="17"/>
        <v>62</v>
      </c>
      <c r="K71" s="36">
        <f t="shared" si="18"/>
        <v>0.20327868852459</v>
      </c>
      <c r="L71" s="34">
        <v>0</v>
      </c>
      <c r="M71" s="34">
        <f t="shared" si="12"/>
        <v>0</v>
      </c>
      <c r="N71" s="34">
        <f t="shared" si="19"/>
        <v>48</v>
      </c>
      <c r="O71" s="36">
        <f t="shared" si="20"/>
        <v>0.157377049180328</v>
      </c>
      <c r="P71" s="34">
        <v>0</v>
      </c>
      <c r="Q71" s="72">
        <f t="shared" si="21"/>
        <v>60.9310937350321</v>
      </c>
      <c r="R71" s="34">
        <f t="shared" si="22"/>
        <v>68</v>
      </c>
      <c r="S71" s="36">
        <f t="shared" si="23"/>
        <v>0.222950819672131</v>
      </c>
      <c r="T71" s="34"/>
    </row>
    <row r="72" s="28" customFormat="1" customHeight="1" spans="1:20">
      <c r="A72" s="34">
        <v>67</v>
      </c>
      <c r="B72" s="69" t="s">
        <v>152</v>
      </c>
      <c r="C72" s="44" t="s">
        <v>153</v>
      </c>
      <c r="D72" s="70">
        <v>3.55</v>
      </c>
      <c r="E72" s="34">
        <f t="shared" si="13"/>
        <v>59.7355769230769</v>
      </c>
      <c r="F72" s="34">
        <f t="shared" si="14"/>
        <v>61</v>
      </c>
      <c r="G72" s="36">
        <f t="shared" si="15"/>
        <v>0.2</v>
      </c>
      <c r="H72" s="71">
        <v>31</v>
      </c>
      <c r="I72" s="34">
        <f t="shared" si="16"/>
        <v>1.15815691158157</v>
      </c>
      <c r="J72" s="34">
        <f t="shared" si="17"/>
        <v>67</v>
      </c>
      <c r="K72" s="36">
        <f t="shared" si="18"/>
        <v>0.219672131147541</v>
      </c>
      <c r="L72" s="34">
        <v>0</v>
      </c>
      <c r="M72" s="34">
        <f t="shared" si="12"/>
        <v>0</v>
      </c>
      <c r="N72" s="34">
        <f t="shared" si="19"/>
        <v>48</v>
      </c>
      <c r="O72" s="36">
        <f t="shared" si="20"/>
        <v>0.157377049180328</v>
      </c>
      <c r="P72" s="34">
        <v>0</v>
      </c>
      <c r="Q72" s="72">
        <f t="shared" si="21"/>
        <v>60.8937338346585</v>
      </c>
      <c r="R72" s="34">
        <f t="shared" si="22"/>
        <v>69</v>
      </c>
      <c r="S72" s="36">
        <f t="shared" si="23"/>
        <v>0.226229508196721</v>
      </c>
      <c r="T72" s="34"/>
    </row>
    <row r="73" s="28" customFormat="1" customHeight="1" spans="1:20">
      <c r="A73" s="34">
        <v>68</v>
      </c>
      <c r="B73" s="73" t="s">
        <v>154</v>
      </c>
      <c r="C73" s="73" t="s">
        <v>155</v>
      </c>
      <c r="D73" s="70">
        <v>3.39</v>
      </c>
      <c r="E73" s="34">
        <f t="shared" si="13"/>
        <v>57.0432692307692</v>
      </c>
      <c r="F73" s="34">
        <f t="shared" si="14"/>
        <v>93</v>
      </c>
      <c r="G73" s="36">
        <f t="shared" si="15"/>
        <v>0.304918032786885</v>
      </c>
      <c r="H73" s="71">
        <v>108.5</v>
      </c>
      <c r="I73" s="34">
        <f t="shared" si="16"/>
        <v>4.05354919053549</v>
      </c>
      <c r="J73" s="34">
        <f t="shared" si="17"/>
        <v>10</v>
      </c>
      <c r="K73" s="36">
        <f t="shared" si="18"/>
        <v>0.0327868852459016</v>
      </c>
      <c r="L73" s="34">
        <v>0</v>
      </c>
      <c r="M73" s="34">
        <f t="shared" si="12"/>
        <v>0</v>
      </c>
      <c r="N73" s="34">
        <f t="shared" si="19"/>
        <v>48</v>
      </c>
      <c r="O73" s="36">
        <f t="shared" si="20"/>
        <v>0.157377049180328</v>
      </c>
      <c r="P73" s="34">
        <v>0</v>
      </c>
      <c r="Q73" s="72">
        <f t="shared" si="21"/>
        <v>61.0968184213047</v>
      </c>
      <c r="R73" s="34">
        <f t="shared" si="22"/>
        <v>67</v>
      </c>
      <c r="S73" s="36">
        <f t="shared" si="23"/>
        <v>0.219672131147541</v>
      </c>
      <c r="T73" s="34"/>
    </row>
    <row r="74" s="28" customFormat="1" customHeight="1" spans="1:20">
      <c r="A74" s="34">
        <v>69</v>
      </c>
      <c r="B74" s="69" t="s">
        <v>156</v>
      </c>
      <c r="C74" s="44" t="s">
        <v>157</v>
      </c>
      <c r="D74" s="70">
        <v>3.54</v>
      </c>
      <c r="E74" s="34">
        <f t="shared" si="13"/>
        <v>59.5673076923077</v>
      </c>
      <c r="F74" s="34">
        <f t="shared" si="14"/>
        <v>63</v>
      </c>
      <c r="G74" s="36">
        <f t="shared" si="15"/>
        <v>0.20655737704918</v>
      </c>
      <c r="H74" s="71">
        <v>30</v>
      </c>
      <c r="I74" s="34">
        <f t="shared" si="16"/>
        <v>1.12079701120797</v>
      </c>
      <c r="J74" s="34">
        <f t="shared" si="17"/>
        <v>77</v>
      </c>
      <c r="K74" s="36">
        <f t="shared" si="18"/>
        <v>0.252459016393443</v>
      </c>
      <c r="L74" s="34">
        <v>0</v>
      </c>
      <c r="M74" s="34">
        <f t="shared" si="12"/>
        <v>0</v>
      </c>
      <c r="N74" s="34">
        <f t="shared" si="19"/>
        <v>48</v>
      </c>
      <c r="O74" s="36">
        <f t="shared" si="20"/>
        <v>0.157377049180328</v>
      </c>
      <c r="P74" s="34">
        <v>0</v>
      </c>
      <c r="Q74" s="72">
        <f t="shared" si="21"/>
        <v>60.6881047035157</v>
      </c>
      <c r="R74" s="34">
        <f t="shared" si="22"/>
        <v>70</v>
      </c>
      <c r="S74" s="36">
        <f t="shared" si="23"/>
        <v>0.229508196721311</v>
      </c>
      <c r="T74" s="34"/>
    </row>
    <row r="75" s="28" customFormat="1" customHeight="1" spans="1:20">
      <c r="A75" s="34">
        <v>70</v>
      </c>
      <c r="B75" s="69" t="s">
        <v>158</v>
      </c>
      <c r="C75" s="44" t="s">
        <v>159</v>
      </c>
      <c r="D75" s="70">
        <v>3.56</v>
      </c>
      <c r="E75" s="34">
        <f t="shared" si="13"/>
        <v>59.9038461538462</v>
      </c>
      <c r="F75" s="34">
        <f t="shared" si="14"/>
        <v>60</v>
      </c>
      <c r="G75" s="36">
        <f t="shared" si="15"/>
        <v>0.19672131147541</v>
      </c>
      <c r="H75" s="71">
        <v>20</v>
      </c>
      <c r="I75" s="34">
        <f t="shared" si="16"/>
        <v>0.74719800747198</v>
      </c>
      <c r="J75" s="34">
        <f t="shared" si="17"/>
        <v>167</v>
      </c>
      <c r="K75" s="36">
        <f t="shared" si="18"/>
        <v>0.547540983606557</v>
      </c>
      <c r="L75" s="34">
        <v>0</v>
      </c>
      <c r="M75" s="34">
        <f t="shared" si="12"/>
        <v>0</v>
      </c>
      <c r="N75" s="34">
        <f t="shared" si="19"/>
        <v>48</v>
      </c>
      <c r="O75" s="36">
        <f t="shared" si="20"/>
        <v>0.157377049180328</v>
      </c>
      <c r="P75" s="34">
        <v>0</v>
      </c>
      <c r="Q75" s="74">
        <f t="shared" si="21"/>
        <v>60.6510441613181</v>
      </c>
      <c r="R75" s="34">
        <f t="shared" si="22"/>
        <v>71</v>
      </c>
      <c r="S75" s="36">
        <f t="shared" si="23"/>
        <v>0.232786885245902</v>
      </c>
      <c r="T75" s="34"/>
    </row>
    <row r="76" s="28" customFormat="1" customHeight="1" spans="1:20">
      <c r="A76" s="34">
        <v>71</v>
      </c>
      <c r="B76" s="69" t="s">
        <v>160</v>
      </c>
      <c r="C76" s="44" t="s">
        <v>161</v>
      </c>
      <c r="D76" s="70">
        <v>3.54</v>
      </c>
      <c r="E76" s="34">
        <f t="shared" si="13"/>
        <v>59.5673076923077</v>
      </c>
      <c r="F76" s="34">
        <f t="shared" si="14"/>
        <v>63</v>
      </c>
      <c r="G76" s="36">
        <f t="shared" si="15"/>
        <v>0.20655737704918</v>
      </c>
      <c r="H76" s="71">
        <v>26</v>
      </c>
      <c r="I76" s="34">
        <f t="shared" si="16"/>
        <v>0.971357409713574</v>
      </c>
      <c r="J76" s="34">
        <f t="shared" si="17"/>
        <v>102</v>
      </c>
      <c r="K76" s="36">
        <f t="shared" si="18"/>
        <v>0.334426229508197</v>
      </c>
      <c r="L76" s="34">
        <v>0</v>
      </c>
      <c r="M76" s="34">
        <f t="shared" si="12"/>
        <v>0</v>
      </c>
      <c r="N76" s="34">
        <f t="shared" si="19"/>
        <v>48</v>
      </c>
      <c r="O76" s="36">
        <f t="shared" si="20"/>
        <v>0.157377049180328</v>
      </c>
      <c r="P76" s="34">
        <v>0</v>
      </c>
      <c r="Q76" s="72">
        <f t="shared" si="21"/>
        <v>60.5386651020213</v>
      </c>
      <c r="R76" s="34">
        <f t="shared" si="22"/>
        <v>72</v>
      </c>
      <c r="S76" s="36">
        <f t="shared" si="23"/>
        <v>0.236065573770492</v>
      </c>
      <c r="T76" s="34"/>
    </row>
    <row r="77" s="28" customFormat="1" customHeight="1" spans="1:20">
      <c r="A77" s="34">
        <v>72</v>
      </c>
      <c r="B77" s="73" t="s">
        <v>162</v>
      </c>
      <c r="C77" s="73" t="s">
        <v>161</v>
      </c>
      <c r="D77" s="70">
        <v>3.54</v>
      </c>
      <c r="E77" s="34">
        <f t="shared" si="13"/>
        <v>59.5673076923077</v>
      </c>
      <c r="F77" s="34">
        <f t="shared" si="14"/>
        <v>63</v>
      </c>
      <c r="G77" s="36">
        <f t="shared" si="15"/>
        <v>0.20655737704918</v>
      </c>
      <c r="H77" s="71">
        <v>26</v>
      </c>
      <c r="I77" s="34">
        <f t="shared" si="16"/>
        <v>0.971357409713574</v>
      </c>
      <c r="J77" s="34">
        <f t="shared" si="17"/>
        <v>102</v>
      </c>
      <c r="K77" s="36">
        <f t="shared" si="18"/>
        <v>0.334426229508197</v>
      </c>
      <c r="L77" s="34">
        <v>0</v>
      </c>
      <c r="M77" s="34">
        <f t="shared" si="12"/>
        <v>0</v>
      </c>
      <c r="N77" s="34">
        <f t="shared" si="19"/>
        <v>48</v>
      </c>
      <c r="O77" s="36">
        <f t="shared" si="20"/>
        <v>0.157377049180328</v>
      </c>
      <c r="P77" s="34">
        <v>0</v>
      </c>
      <c r="Q77" s="72">
        <f t="shared" si="21"/>
        <v>60.5386651020213</v>
      </c>
      <c r="R77" s="34">
        <f t="shared" si="22"/>
        <v>72</v>
      </c>
      <c r="S77" s="36">
        <f t="shared" si="23"/>
        <v>0.236065573770492</v>
      </c>
      <c r="T77" s="34"/>
    </row>
    <row r="78" s="28" customFormat="1" customHeight="1" spans="1:20">
      <c r="A78" s="34">
        <v>73</v>
      </c>
      <c r="B78" s="69" t="s">
        <v>163</v>
      </c>
      <c r="C78" s="44" t="s">
        <v>164</v>
      </c>
      <c r="D78" s="70">
        <v>3.54</v>
      </c>
      <c r="E78" s="34">
        <f t="shared" si="13"/>
        <v>59.5673076923077</v>
      </c>
      <c r="F78" s="34">
        <f t="shared" si="14"/>
        <v>63</v>
      </c>
      <c r="G78" s="36">
        <f t="shared" si="15"/>
        <v>0.20655737704918</v>
      </c>
      <c r="H78" s="71">
        <v>20</v>
      </c>
      <c r="I78" s="34">
        <f t="shared" si="16"/>
        <v>0.74719800747198</v>
      </c>
      <c r="J78" s="34">
        <f t="shared" si="17"/>
        <v>167</v>
      </c>
      <c r="K78" s="36">
        <f t="shared" si="18"/>
        <v>0.547540983606557</v>
      </c>
      <c r="L78" s="34">
        <v>0</v>
      </c>
      <c r="M78" s="34">
        <f t="shared" si="12"/>
        <v>0</v>
      </c>
      <c r="N78" s="34">
        <f t="shared" si="19"/>
        <v>48</v>
      </c>
      <c r="O78" s="36">
        <f t="shared" si="20"/>
        <v>0.157377049180328</v>
      </c>
      <c r="P78" s="34">
        <v>0</v>
      </c>
      <c r="Q78" s="72">
        <f t="shared" si="21"/>
        <v>60.3145056997797</v>
      </c>
      <c r="R78" s="34">
        <f t="shared" si="22"/>
        <v>75</v>
      </c>
      <c r="S78" s="36">
        <f t="shared" si="23"/>
        <v>0.245901639344262</v>
      </c>
      <c r="T78" s="34"/>
    </row>
    <row r="79" s="28" customFormat="1" customHeight="1" spans="1:20">
      <c r="A79" s="34">
        <v>75</v>
      </c>
      <c r="B79" s="69" t="s">
        <v>165</v>
      </c>
      <c r="C79" s="44" t="s">
        <v>166</v>
      </c>
      <c r="D79" s="70">
        <v>3.41</v>
      </c>
      <c r="E79" s="34">
        <f t="shared" si="13"/>
        <v>57.3798076923077</v>
      </c>
      <c r="F79" s="34">
        <f t="shared" si="14"/>
        <v>88</v>
      </c>
      <c r="G79" s="36">
        <f t="shared" si="15"/>
        <v>0.288524590163934</v>
      </c>
      <c r="H79" s="71">
        <v>12</v>
      </c>
      <c r="I79" s="34">
        <f t="shared" si="16"/>
        <v>0.448318804483188</v>
      </c>
      <c r="J79" s="34">
        <f t="shared" si="17"/>
        <v>268</v>
      </c>
      <c r="K79" s="36">
        <f t="shared" si="18"/>
        <v>0.878688524590164</v>
      </c>
      <c r="L79" s="34">
        <v>2.5</v>
      </c>
      <c r="M79" s="34">
        <f t="shared" si="12"/>
        <v>2.5</v>
      </c>
      <c r="N79" s="34">
        <f t="shared" si="19"/>
        <v>30</v>
      </c>
      <c r="O79" s="36">
        <f t="shared" si="20"/>
        <v>0.0983606557377049</v>
      </c>
      <c r="P79" s="34">
        <v>0</v>
      </c>
      <c r="Q79" s="72">
        <f t="shared" si="21"/>
        <v>60.3281264967909</v>
      </c>
      <c r="R79" s="34">
        <f t="shared" si="22"/>
        <v>74</v>
      </c>
      <c r="S79" s="36">
        <f t="shared" si="23"/>
        <v>0.242622950819672</v>
      </c>
      <c r="T79" s="34"/>
    </row>
    <row r="80" s="28" customFormat="1" customHeight="1" spans="1:20">
      <c r="A80" s="34">
        <v>76</v>
      </c>
      <c r="B80" s="69" t="s">
        <v>167</v>
      </c>
      <c r="C80" s="44" t="s">
        <v>168</v>
      </c>
      <c r="D80" s="70">
        <v>3.52</v>
      </c>
      <c r="E80" s="34">
        <f t="shared" si="13"/>
        <v>59.2307692307692</v>
      </c>
      <c r="F80" s="34">
        <f t="shared" si="14"/>
        <v>69</v>
      </c>
      <c r="G80" s="36">
        <f t="shared" si="15"/>
        <v>0.226229508196721</v>
      </c>
      <c r="H80" s="71">
        <v>22</v>
      </c>
      <c r="I80" s="34">
        <f t="shared" si="16"/>
        <v>0.821917808219178</v>
      </c>
      <c r="J80" s="34">
        <f t="shared" si="17"/>
        <v>147</v>
      </c>
      <c r="K80" s="36">
        <f t="shared" si="18"/>
        <v>0.481967213114754</v>
      </c>
      <c r="L80" s="34">
        <v>0</v>
      </c>
      <c r="M80" s="34">
        <f t="shared" si="12"/>
        <v>0</v>
      </c>
      <c r="N80" s="34">
        <f t="shared" si="19"/>
        <v>48</v>
      </c>
      <c r="O80" s="36">
        <f t="shared" si="20"/>
        <v>0.157377049180328</v>
      </c>
      <c r="P80" s="34">
        <v>0</v>
      </c>
      <c r="Q80" s="72">
        <f t="shared" si="21"/>
        <v>60.0526870389884</v>
      </c>
      <c r="R80" s="34">
        <f t="shared" si="22"/>
        <v>76</v>
      </c>
      <c r="S80" s="36">
        <f t="shared" si="23"/>
        <v>0.249180327868852</v>
      </c>
      <c r="T80" s="34"/>
    </row>
    <row r="81" s="28" customFormat="1" customHeight="1" spans="1:20">
      <c r="A81" s="34">
        <v>77</v>
      </c>
      <c r="B81" s="73" t="s">
        <v>169</v>
      </c>
      <c r="C81" s="73" t="s">
        <v>170</v>
      </c>
      <c r="D81" s="70">
        <v>3.53</v>
      </c>
      <c r="E81" s="34">
        <f t="shared" si="13"/>
        <v>59.3990384615385</v>
      </c>
      <c r="F81" s="34">
        <f t="shared" si="14"/>
        <v>67</v>
      </c>
      <c r="G81" s="36">
        <f t="shared" si="15"/>
        <v>0.219672131147541</v>
      </c>
      <c r="H81" s="71">
        <v>15</v>
      </c>
      <c r="I81" s="34">
        <f t="shared" si="16"/>
        <v>0.560398505603985</v>
      </c>
      <c r="J81" s="34">
        <f t="shared" si="17"/>
        <v>230</v>
      </c>
      <c r="K81" s="36">
        <f t="shared" si="18"/>
        <v>0.754098360655738</v>
      </c>
      <c r="L81" s="34">
        <v>0</v>
      </c>
      <c r="M81" s="34">
        <f t="shared" si="12"/>
        <v>0</v>
      </c>
      <c r="N81" s="34">
        <f t="shared" si="19"/>
        <v>48</v>
      </c>
      <c r="O81" s="36">
        <f t="shared" si="20"/>
        <v>0.157377049180328</v>
      </c>
      <c r="P81" s="34">
        <v>0</v>
      </c>
      <c r="Q81" s="72">
        <f t="shared" si="21"/>
        <v>59.9594369671424</v>
      </c>
      <c r="R81" s="34">
        <f t="shared" si="22"/>
        <v>77</v>
      </c>
      <c r="S81" s="36">
        <f t="shared" si="23"/>
        <v>0.252459016393443</v>
      </c>
      <c r="T81" s="34"/>
    </row>
    <row r="82" s="28" customFormat="1" customHeight="1" spans="1:20">
      <c r="A82" s="34">
        <v>78</v>
      </c>
      <c r="B82" s="73" t="s">
        <v>171</v>
      </c>
      <c r="C82" s="73" t="s">
        <v>172</v>
      </c>
      <c r="D82" s="70">
        <v>3.53</v>
      </c>
      <c r="E82" s="34">
        <f t="shared" si="13"/>
        <v>59.3990384615385</v>
      </c>
      <c r="F82" s="34">
        <f t="shared" si="14"/>
        <v>67</v>
      </c>
      <c r="G82" s="36">
        <f t="shared" si="15"/>
        <v>0.219672131147541</v>
      </c>
      <c r="H82" s="71">
        <v>14</v>
      </c>
      <c r="I82" s="34">
        <f t="shared" si="16"/>
        <v>0.523038605230386</v>
      </c>
      <c r="J82" s="34">
        <f t="shared" si="17"/>
        <v>237</v>
      </c>
      <c r="K82" s="36">
        <f t="shared" si="18"/>
        <v>0.777049180327869</v>
      </c>
      <c r="L82" s="34">
        <v>0</v>
      </c>
      <c r="M82" s="34">
        <f t="shared" si="12"/>
        <v>0</v>
      </c>
      <c r="N82" s="34">
        <f t="shared" si="19"/>
        <v>48</v>
      </c>
      <c r="O82" s="36">
        <f t="shared" si="20"/>
        <v>0.157377049180328</v>
      </c>
      <c r="P82" s="34">
        <v>0</v>
      </c>
      <c r="Q82" s="72">
        <f t="shared" si="21"/>
        <v>59.9220770667688</v>
      </c>
      <c r="R82" s="34">
        <f t="shared" si="22"/>
        <v>78</v>
      </c>
      <c r="S82" s="36">
        <f t="shared" si="23"/>
        <v>0.255737704918033</v>
      </c>
      <c r="T82" s="34"/>
    </row>
    <row r="83" s="28" customFormat="1" customHeight="1" spans="1:20">
      <c r="A83" s="34">
        <v>79</v>
      </c>
      <c r="B83" s="69" t="s">
        <v>173</v>
      </c>
      <c r="C83" s="44" t="s">
        <v>174</v>
      </c>
      <c r="D83" s="70">
        <v>3.48</v>
      </c>
      <c r="E83" s="34">
        <f t="shared" si="13"/>
        <v>58.5576923076923</v>
      </c>
      <c r="F83" s="34">
        <f t="shared" si="14"/>
        <v>74</v>
      </c>
      <c r="G83" s="36">
        <f t="shared" si="15"/>
        <v>0.242622950819672</v>
      </c>
      <c r="H83" s="71">
        <v>36</v>
      </c>
      <c r="I83" s="34">
        <f t="shared" si="16"/>
        <v>1.34495641344956</v>
      </c>
      <c r="J83" s="34">
        <f t="shared" si="17"/>
        <v>46</v>
      </c>
      <c r="K83" s="36">
        <f t="shared" si="18"/>
        <v>0.150819672131148</v>
      </c>
      <c r="L83" s="34">
        <v>0</v>
      </c>
      <c r="M83" s="34">
        <f t="shared" si="12"/>
        <v>0</v>
      </c>
      <c r="N83" s="34">
        <f t="shared" si="19"/>
        <v>48</v>
      </c>
      <c r="O83" s="36">
        <f t="shared" si="20"/>
        <v>0.157377049180328</v>
      </c>
      <c r="P83" s="34">
        <v>0</v>
      </c>
      <c r="Q83" s="72">
        <f t="shared" si="21"/>
        <v>59.9026487211419</v>
      </c>
      <c r="R83" s="34">
        <f t="shared" si="22"/>
        <v>79</v>
      </c>
      <c r="S83" s="36">
        <f t="shared" si="23"/>
        <v>0.259016393442623</v>
      </c>
      <c r="T83" s="34"/>
    </row>
    <row r="84" s="28" customFormat="1" customHeight="1" spans="1:20">
      <c r="A84" s="34">
        <v>80</v>
      </c>
      <c r="B84" s="69" t="s">
        <v>175</v>
      </c>
      <c r="C84" s="44" t="s">
        <v>176</v>
      </c>
      <c r="D84" s="70">
        <v>3.47</v>
      </c>
      <c r="E84" s="34">
        <f t="shared" si="13"/>
        <v>58.3894230769231</v>
      </c>
      <c r="F84" s="34">
        <f t="shared" si="14"/>
        <v>76</v>
      </c>
      <c r="G84" s="36">
        <f t="shared" si="15"/>
        <v>0.249180327868852</v>
      </c>
      <c r="H84" s="71">
        <v>39</v>
      </c>
      <c r="I84" s="34">
        <f t="shared" si="16"/>
        <v>1.45703611457036</v>
      </c>
      <c r="J84" s="34">
        <f t="shared" si="17"/>
        <v>38</v>
      </c>
      <c r="K84" s="36">
        <f t="shared" si="18"/>
        <v>0.124590163934426</v>
      </c>
      <c r="L84" s="34">
        <v>0</v>
      </c>
      <c r="M84" s="34">
        <f t="shared" si="12"/>
        <v>0</v>
      </c>
      <c r="N84" s="34">
        <f t="shared" si="19"/>
        <v>48</v>
      </c>
      <c r="O84" s="36">
        <f t="shared" si="20"/>
        <v>0.157377049180328</v>
      </c>
      <c r="P84" s="34">
        <v>0</v>
      </c>
      <c r="Q84" s="74">
        <f t="shared" si="21"/>
        <v>59.8464591914934</v>
      </c>
      <c r="R84" s="34">
        <f t="shared" si="22"/>
        <v>80</v>
      </c>
      <c r="S84" s="36">
        <f t="shared" si="23"/>
        <v>0.262295081967213</v>
      </c>
      <c r="T84" s="34"/>
    </row>
    <row r="85" s="28" customFormat="1" customHeight="1" spans="1:20">
      <c r="A85" s="34">
        <v>81</v>
      </c>
      <c r="B85" s="69" t="s">
        <v>177</v>
      </c>
      <c r="C85" s="44" t="s">
        <v>178</v>
      </c>
      <c r="D85" s="70">
        <v>3.49</v>
      </c>
      <c r="E85" s="34">
        <f t="shared" si="13"/>
        <v>58.7259615384615</v>
      </c>
      <c r="F85" s="34">
        <f t="shared" si="14"/>
        <v>72</v>
      </c>
      <c r="G85" s="36">
        <f t="shared" si="15"/>
        <v>0.236065573770492</v>
      </c>
      <c r="H85" s="71">
        <v>22</v>
      </c>
      <c r="I85" s="34">
        <f t="shared" si="16"/>
        <v>0.821917808219178</v>
      </c>
      <c r="J85" s="34">
        <f t="shared" si="17"/>
        <v>147</v>
      </c>
      <c r="K85" s="36">
        <f t="shared" si="18"/>
        <v>0.481967213114754</v>
      </c>
      <c r="L85" s="34">
        <v>0</v>
      </c>
      <c r="M85" s="34">
        <f t="shared" ref="M85:M148" si="24">IF(L85&gt;=50,50,L85)</f>
        <v>0</v>
      </c>
      <c r="N85" s="34">
        <f t="shared" si="19"/>
        <v>48</v>
      </c>
      <c r="O85" s="36">
        <f t="shared" si="20"/>
        <v>0.157377049180328</v>
      </c>
      <c r="P85" s="34">
        <v>0</v>
      </c>
      <c r="Q85" s="72">
        <f t="shared" si="21"/>
        <v>59.5478793466807</v>
      </c>
      <c r="R85" s="34">
        <f t="shared" si="22"/>
        <v>82</v>
      </c>
      <c r="S85" s="36">
        <f t="shared" si="23"/>
        <v>0.268852459016393</v>
      </c>
      <c r="T85" s="34"/>
    </row>
    <row r="86" s="28" customFormat="1" customHeight="1" spans="1:20">
      <c r="A86" s="34">
        <v>82</v>
      </c>
      <c r="B86" s="69" t="s">
        <v>179</v>
      </c>
      <c r="C86" s="44" t="s">
        <v>180</v>
      </c>
      <c r="D86" s="70">
        <v>3.45</v>
      </c>
      <c r="E86" s="34">
        <f t="shared" si="13"/>
        <v>58.0528846153846</v>
      </c>
      <c r="F86" s="34">
        <f t="shared" si="14"/>
        <v>81</v>
      </c>
      <c r="G86" s="36">
        <f t="shared" si="15"/>
        <v>0.265573770491803</v>
      </c>
      <c r="H86" s="71">
        <v>41</v>
      </c>
      <c r="I86" s="34">
        <f t="shared" si="16"/>
        <v>1.53175591531756</v>
      </c>
      <c r="J86" s="34">
        <f t="shared" si="17"/>
        <v>35</v>
      </c>
      <c r="K86" s="36">
        <f t="shared" si="18"/>
        <v>0.114754098360656</v>
      </c>
      <c r="L86" s="34">
        <v>0</v>
      </c>
      <c r="M86" s="34">
        <f t="shared" si="24"/>
        <v>0</v>
      </c>
      <c r="N86" s="34">
        <f t="shared" si="19"/>
        <v>48</v>
      </c>
      <c r="O86" s="36">
        <f t="shared" si="20"/>
        <v>0.157377049180328</v>
      </c>
      <c r="P86" s="34">
        <v>0</v>
      </c>
      <c r="Q86" s="72">
        <f t="shared" si="21"/>
        <v>59.5846405307022</v>
      </c>
      <c r="R86" s="34">
        <f t="shared" si="22"/>
        <v>81</v>
      </c>
      <c r="S86" s="36">
        <f t="shared" si="23"/>
        <v>0.265573770491803</v>
      </c>
      <c r="T86" s="34"/>
    </row>
    <row r="87" s="28" customFormat="1" customHeight="1" spans="1:20">
      <c r="A87" s="34">
        <v>83</v>
      </c>
      <c r="B87" s="73" t="s">
        <v>181</v>
      </c>
      <c r="C87" s="73" t="s">
        <v>182</v>
      </c>
      <c r="D87" s="70">
        <v>3.49</v>
      </c>
      <c r="E87" s="34">
        <f t="shared" si="13"/>
        <v>58.7259615384615</v>
      </c>
      <c r="F87" s="34">
        <f t="shared" si="14"/>
        <v>72</v>
      </c>
      <c r="G87" s="36">
        <f t="shared" si="15"/>
        <v>0.236065573770492</v>
      </c>
      <c r="H87" s="71">
        <v>21</v>
      </c>
      <c r="I87" s="34">
        <f t="shared" si="16"/>
        <v>0.784557907845579</v>
      </c>
      <c r="J87" s="34">
        <f t="shared" si="17"/>
        <v>161</v>
      </c>
      <c r="K87" s="36">
        <f t="shared" si="18"/>
        <v>0.527868852459016</v>
      </c>
      <c r="L87" s="34">
        <v>0</v>
      </c>
      <c r="M87" s="34">
        <f t="shared" si="24"/>
        <v>0</v>
      </c>
      <c r="N87" s="34">
        <f t="shared" si="19"/>
        <v>48</v>
      </c>
      <c r="O87" s="36">
        <f t="shared" si="20"/>
        <v>0.157377049180328</v>
      </c>
      <c r="P87" s="34">
        <v>0</v>
      </c>
      <c r="Q87" s="72">
        <f t="shared" si="21"/>
        <v>59.5105194463071</v>
      </c>
      <c r="R87" s="34">
        <f t="shared" si="22"/>
        <v>83</v>
      </c>
      <c r="S87" s="36">
        <f t="shared" si="23"/>
        <v>0.272131147540984</v>
      </c>
      <c r="T87" s="34"/>
    </row>
    <row r="88" s="28" customFormat="1" customHeight="1" spans="1:20">
      <c r="A88" s="34">
        <v>84</v>
      </c>
      <c r="B88" s="69" t="s">
        <v>183</v>
      </c>
      <c r="C88" s="44" t="s">
        <v>184</v>
      </c>
      <c r="D88" s="70">
        <v>3.44</v>
      </c>
      <c r="E88" s="34">
        <f t="shared" si="13"/>
        <v>57.8846153846154</v>
      </c>
      <c r="F88" s="34">
        <f t="shared" si="14"/>
        <v>83</v>
      </c>
      <c r="G88" s="36">
        <f t="shared" si="15"/>
        <v>0.272131147540984</v>
      </c>
      <c r="H88" s="71">
        <v>35</v>
      </c>
      <c r="I88" s="34">
        <f t="shared" si="16"/>
        <v>1.30759651307597</v>
      </c>
      <c r="J88" s="34">
        <f t="shared" si="17"/>
        <v>49</v>
      </c>
      <c r="K88" s="36">
        <f t="shared" si="18"/>
        <v>0.160655737704918</v>
      </c>
      <c r="L88" s="34">
        <v>0</v>
      </c>
      <c r="M88" s="34">
        <f t="shared" si="24"/>
        <v>0</v>
      </c>
      <c r="N88" s="34">
        <f t="shared" si="19"/>
        <v>48</v>
      </c>
      <c r="O88" s="36">
        <f t="shared" si="20"/>
        <v>0.157377049180328</v>
      </c>
      <c r="P88" s="34">
        <v>0</v>
      </c>
      <c r="Q88" s="72">
        <f t="shared" si="21"/>
        <v>59.1922118976913</v>
      </c>
      <c r="R88" s="34">
        <f t="shared" si="22"/>
        <v>84</v>
      </c>
      <c r="S88" s="36">
        <f t="shared" si="23"/>
        <v>0.275409836065574</v>
      </c>
      <c r="T88" s="34"/>
    </row>
    <row r="89" s="28" customFormat="1" customHeight="1" spans="1:20">
      <c r="A89" s="34">
        <v>85</v>
      </c>
      <c r="B89" s="69" t="s">
        <v>185</v>
      </c>
      <c r="C89" s="44" t="s">
        <v>186</v>
      </c>
      <c r="D89" s="70">
        <v>3.4</v>
      </c>
      <c r="E89" s="34">
        <f t="shared" si="13"/>
        <v>57.2115384615385</v>
      </c>
      <c r="F89" s="34">
        <f t="shared" si="14"/>
        <v>89</v>
      </c>
      <c r="G89" s="36">
        <f t="shared" si="15"/>
        <v>0.291803278688525</v>
      </c>
      <c r="H89" s="71">
        <v>52</v>
      </c>
      <c r="I89" s="34">
        <f t="shared" si="16"/>
        <v>1.94271481942715</v>
      </c>
      <c r="J89" s="34">
        <f t="shared" si="17"/>
        <v>23</v>
      </c>
      <c r="K89" s="36">
        <f t="shared" si="18"/>
        <v>0.0754098360655738</v>
      </c>
      <c r="L89" s="34">
        <v>0</v>
      </c>
      <c r="M89" s="34">
        <f t="shared" si="24"/>
        <v>0</v>
      </c>
      <c r="N89" s="34">
        <f t="shared" si="19"/>
        <v>48</v>
      </c>
      <c r="O89" s="36">
        <f t="shared" si="20"/>
        <v>0.157377049180328</v>
      </c>
      <c r="P89" s="34">
        <v>0</v>
      </c>
      <c r="Q89" s="74">
        <f t="shared" si="21"/>
        <v>59.1542532809656</v>
      </c>
      <c r="R89" s="34">
        <f t="shared" si="22"/>
        <v>85</v>
      </c>
      <c r="S89" s="36">
        <f t="shared" si="23"/>
        <v>0.278688524590164</v>
      </c>
      <c r="T89" s="34"/>
    </row>
    <row r="90" s="28" customFormat="1" customHeight="1" spans="1:20">
      <c r="A90" s="34">
        <v>86</v>
      </c>
      <c r="B90" s="69" t="s">
        <v>187</v>
      </c>
      <c r="C90" s="44" t="s">
        <v>188</v>
      </c>
      <c r="D90" s="70">
        <v>3.46</v>
      </c>
      <c r="E90" s="34">
        <f t="shared" si="13"/>
        <v>58.2211538461538</v>
      </c>
      <c r="F90" s="34">
        <f t="shared" si="14"/>
        <v>79</v>
      </c>
      <c r="G90" s="36">
        <f t="shared" si="15"/>
        <v>0.259016393442623</v>
      </c>
      <c r="H90" s="71">
        <v>20</v>
      </c>
      <c r="I90" s="34">
        <f t="shared" si="16"/>
        <v>0.74719800747198</v>
      </c>
      <c r="J90" s="34">
        <f t="shared" si="17"/>
        <v>167</v>
      </c>
      <c r="K90" s="36">
        <f t="shared" si="18"/>
        <v>0.547540983606557</v>
      </c>
      <c r="L90" s="34">
        <v>0</v>
      </c>
      <c r="M90" s="34">
        <f t="shared" si="24"/>
        <v>0</v>
      </c>
      <c r="N90" s="34">
        <f t="shared" si="19"/>
        <v>48</v>
      </c>
      <c r="O90" s="36">
        <f t="shared" si="20"/>
        <v>0.157377049180328</v>
      </c>
      <c r="P90" s="34">
        <v>0</v>
      </c>
      <c r="Q90" s="72">
        <f t="shared" si="21"/>
        <v>58.9683518536258</v>
      </c>
      <c r="R90" s="34">
        <f t="shared" si="22"/>
        <v>86</v>
      </c>
      <c r="S90" s="36">
        <f t="shared" si="23"/>
        <v>0.281967213114754</v>
      </c>
      <c r="T90" s="34"/>
    </row>
    <row r="91" s="28" customFormat="1" customHeight="1" spans="1:20">
      <c r="A91" s="34">
        <v>87</v>
      </c>
      <c r="B91" s="73" t="s">
        <v>189</v>
      </c>
      <c r="C91" s="73" t="s">
        <v>190</v>
      </c>
      <c r="D91" s="70">
        <v>3.47</v>
      </c>
      <c r="E91" s="34">
        <f t="shared" si="13"/>
        <v>58.3894230769231</v>
      </c>
      <c r="F91" s="34">
        <f t="shared" si="14"/>
        <v>76</v>
      </c>
      <c r="G91" s="36">
        <f t="shared" si="15"/>
        <v>0.249180327868852</v>
      </c>
      <c r="H91" s="71">
        <v>14</v>
      </c>
      <c r="I91" s="34">
        <f t="shared" si="16"/>
        <v>0.523038605230386</v>
      </c>
      <c r="J91" s="34">
        <f t="shared" si="17"/>
        <v>237</v>
      </c>
      <c r="K91" s="36">
        <f t="shared" si="18"/>
        <v>0.777049180327869</v>
      </c>
      <c r="L91" s="34">
        <v>0</v>
      </c>
      <c r="M91" s="34">
        <f t="shared" si="24"/>
        <v>0</v>
      </c>
      <c r="N91" s="34">
        <f t="shared" si="19"/>
        <v>48</v>
      </c>
      <c r="O91" s="36">
        <f t="shared" si="20"/>
        <v>0.157377049180328</v>
      </c>
      <c r="P91" s="34">
        <v>0</v>
      </c>
      <c r="Q91" s="72">
        <f t="shared" si="21"/>
        <v>58.9124616821535</v>
      </c>
      <c r="R91" s="34">
        <f t="shared" si="22"/>
        <v>87</v>
      </c>
      <c r="S91" s="36">
        <f t="shared" si="23"/>
        <v>0.285245901639344</v>
      </c>
      <c r="T91" s="34"/>
    </row>
    <row r="92" s="28" customFormat="1" customHeight="1" spans="1:20">
      <c r="A92" s="34">
        <v>88</v>
      </c>
      <c r="B92" s="69" t="s">
        <v>191</v>
      </c>
      <c r="C92" s="44" t="s">
        <v>192</v>
      </c>
      <c r="D92" s="70">
        <v>3.46</v>
      </c>
      <c r="E92" s="34">
        <f t="shared" si="13"/>
        <v>58.2211538461538</v>
      </c>
      <c r="F92" s="34">
        <f t="shared" si="14"/>
        <v>79</v>
      </c>
      <c r="G92" s="36">
        <f t="shared" si="15"/>
        <v>0.259016393442623</v>
      </c>
      <c r="H92" s="71">
        <v>14</v>
      </c>
      <c r="I92" s="34">
        <f t="shared" si="16"/>
        <v>0.523038605230386</v>
      </c>
      <c r="J92" s="34">
        <f t="shared" si="17"/>
        <v>237</v>
      </c>
      <c r="K92" s="36">
        <f t="shared" si="18"/>
        <v>0.777049180327869</v>
      </c>
      <c r="L92" s="34">
        <v>0</v>
      </c>
      <c r="M92" s="34">
        <f t="shared" si="24"/>
        <v>0</v>
      </c>
      <c r="N92" s="34">
        <f t="shared" si="19"/>
        <v>48</v>
      </c>
      <c r="O92" s="36">
        <f t="shared" si="20"/>
        <v>0.157377049180328</v>
      </c>
      <c r="P92" s="34">
        <v>0</v>
      </c>
      <c r="Q92" s="72">
        <f t="shared" si="21"/>
        <v>58.7441924513842</v>
      </c>
      <c r="R92" s="34">
        <f t="shared" si="22"/>
        <v>88</v>
      </c>
      <c r="S92" s="36">
        <f t="shared" si="23"/>
        <v>0.288524590163934</v>
      </c>
      <c r="T92" s="34"/>
    </row>
    <row r="93" s="28" customFormat="1" customHeight="1" spans="1:20">
      <c r="A93" s="34">
        <v>89</v>
      </c>
      <c r="B93" s="69" t="s">
        <v>193</v>
      </c>
      <c r="C93" s="44" t="s">
        <v>194</v>
      </c>
      <c r="D93" s="70">
        <v>3.42</v>
      </c>
      <c r="E93" s="34">
        <f t="shared" si="13"/>
        <v>57.5480769230769</v>
      </c>
      <c r="F93" s="34">
        <f t="shared" si="14"/>
        <v>85</v>
      </c>
      <c r="G93" s="36">
        <f t="shared" si="15"/>
        <v>0.278688524590164</v>
      </c>
      <c r="H93" s="71">
        <v>31</v>
      </c>
      <c r="I93" s="34">
        <f t="shared" si="16"/>
        <v>1.15815691158157</v>
      </c>
      <c r="J93" s="34">
        <f t="shared" si="17"/>
        <v>67</v>
      </c>
      <c r="K93" s="36">
        <f t="shared" si="18"/>
        <v>0.219672131147541</v>
      </c>
      <c r="L93" s="34">
        <v>0</v>
      </c>
      <c r="M93" s="34">
        <f t="shared" si="24"/>
        <v>0</v>
      </c>
      <c r="N93" s="34">
        <f t="shared" si="19"/>
        <v>48</v>
      </c>
      <c r="O93" s="36">
        <f t="shared" si="20"/>
        <v>0.157377049180328</v>
      </c>
      <c r="P93" s="34">
        <v>0</v>
      </c>
      <c r="Q93" s="72">
        <f t="shared" si="21"/>
        <v>58.7062338346585</v>
      </c>
      <c r="R93" s="34">
        <f t="shared" si="22"/>
        <v>89</v>
      </c>
      <c r="S93" s="36">
        <f t="shared" si="23"/>
        <v>0.291803278688525</v>
      </c>
      <c r="T93" s="34"/>
    </row>
    <row r="94" s="28" customFormat="1" customHeight="1" spans="1:20">
      <c r="A94" s="34">
        <v>90</v>
      </c>
      <c r="B94" s="73" t="s">
        <v>195</v>
      </c>
      <c r="C94" s="73" t="s">
        <v>196</v>
      </c>
      <c r="D94" s="70">
        <v>3.4</v>
      </c>
      <c r="E94" s="34">
        <f t="shared" si="13"/>
        <v>57.2115384615385</v>
      </c>
      <c r="F94" s="34">
        <f t="shared" si="14"/>
        <v>89</v>
      </c>
      <c r="G94" s="36">
        <f t="shared" si="15"/>
        <v>0.291803278688525</v>
      </c>
      <c r="H94" s="71">
        <v>38</v>
      </c>
      <c r="I94" s="34">
        <f t="shared" si="16"/>
        <v>1.41967621419676</v>
      </c>
      <c r="J94" s="34">
        <f t="shared" si="17"/>
        <v>39</v>
      </c>
      <c r="K94" s="36">
        <f t="shared" si="18"/>
        <v>0.127868852459016</v>
      </c>
      <c r="L94" s="34">
        <v>0</v>
      </c>
      <c r="M94" s="34">
        <f t="shared" si="24"/>
        <v>0</v>
      </c>
      <c r="N94" s="34">
        <f t="shared" si="19"/>
        <v>48</v>
      </c>
      <c r="O94" s="36">
        <f t="shared" si="20"/>
        <v>0.157377049180328</v>
      </c>
      <c r="P94" s="34">
        <v>0</v>
      </c>
      <c r="Q94" s="72">
        <f t="shared" si="21"/>
        <v>58.6312146757352</v>
      </c>
      <c r="R94" s="34">
        <f t="shared" si="22"/>
        <v>90</v>
      </c>
      <c r="S94" s="36">
        <f t="shared" si="23"/>
        <v>0.295081967213115</v>
      </c>
      <c r="T94" s="34"/>
    </row>
    <row r="95" s="28" customFormat="1" customHeight="1" spans="1:20">
      <c r="A95" s="34">
        <v>91</v>
      </c>
      <c r="B95" s="69" t="s">
        <v>197</v>
      </c>
      <c r="C95" s="44" t="s">
        <v>198</v>
      </c>
      <c r="D95" s="70">
        <v>3.45</v>
      </c>
      <c r="E95" s="34">
        <f t="shared" si="13"/>
        <v>58.0528846153846</v>
      </c>
      <c r="F95" s="34">
        <f t="shared" si="14"/>
        <v>81</v>
      </c>
      <c r="G95" s="36">
        <f t="shared" si="15"/>
        <v>0.265573770491803</v>
      </c>
      <c r="H95" s="71">
        <v>12</v>
      </c>
      <c r="I95" s="34">
        <f t="shared" si="16"/>
        <v>0.448318804483188</v>
      </c>
      <c r="J95" s="34">
        <f t="shared" si="17"/>
        <v>268</v>
      </c>
      <c r="K95" s="36">
        <f t="shared" si="18"/>
        <v>0.878688524590164</v>
      </c>
      <c r="L95" s="34">
        <v>0</v>
      </c>
      <c r="M95" s="34">
        <f t="shared" si="24"/>
        <v>0</v>
      </c>
      <c r="N95" s="34">
        <f t="shared" si="19"/>
        <v>48</v>
      </c>
      <c r="O95" s="36">
        <f t="shared" si="20"/>
        <v>0.157377049180328</v>
      </c>
      <c r="P95" s="34">
        <v>0</v>
      </c>
      <c r="Q95" s="72">
        <f t="shared" si="21"/>
        <v>58.5012034198678</v>
      </c>
      <c r="R95" s="34">
        <f t="shared" si="22"/>
        <v>91</v>
      </c>
      <c r="S95" s="36">
        <f t="shared" si="23"/>
        <v>0.298360655737705</v>
      </c>
      <c r="T95" s="34"/>
    </row>
    <row r="96" s="28" customFormat="1" customHeight="1" spans="1:20">
      <c r="A96" s="34">
        <v>92</v>
      </c>
      <c r="B96" s="69" t="s">
        <v>199</v>
      </c>
      <c r="C96" s="44" t="s">
        <v>200</v>
      </c>
      <c r="D96" s="70">
        <v>3.38</v>
      </c>
      <c r="E96" s="34">
        <f t="shared" si="13"/>
        <v>56.875</v>
      </c>
      <c r="F96" s="34">
        <f t="shared" si="14"/>
        <v>97</v>
      </c>
      <c r="G96" s="36">
        <f t="shared" si="15"/>
        <v>0.318032786885246</v>
      </c>
      <c r="H96" s="71">
        <v>43</v>
      </c>
      <c r="I96" s="34">
        <f t="shared" si="16"/>
        <v>1.60647571606476</v>
      </c>
      <c r="J96" s="34">
        <f t="shared" si="17"/>
        <v>31</v>
      </c>
      <c r="K96" s="36">
        <f t="shared" si="18"/>
        <v>0.101639344262295</v>
      </c>
      <c r="L96" s="34">
        <v>0</v>
      </c>
      <c r="M96" s="34">
        <f t="shared" si="24"/>
        <v>0</v>
      </c>
      <c r="N96" s="34">
        <f t="shared" si="19"/>
        <v>48</v>
      </c>
      <c r="O96" s="36">
        <f t="shared" si="20"/>
        <v>0.157377049180328</v>
      </c>
      <c r="P96" s="34">
        <v>0</v>
      </c>
      <c r="Q96" s="72">
        <f t="shared" si="21"/>
        <v>58.4814757160648</v>
      </c>
      <c r="R96" s="34">
        <f t="shared" si="22"/>
        <v>92</v>
      </c>
      <c r="S96" s="36">
        <f t="shared" si="23"/>
        <v>0.301639344262295</v>
      </c>
      <c r="T96" s="34"/>
    </row>
    <row r="97" s="28" customFormat="1" customHeight="1" spans="1:20">
      <c r="A97" s="34">
        <v>93</v>
      </c>
      <c r="B97" s="69" t="s">
        <v>201</v>
      </c>
      <c r="C97" s="44" t="s">
        <v>202</v>
      </c>
      <c r="D97" s="70">
        <v>3.43</v>
      </c>
      <c r="E97" s="34">
        <f t="shared" si="13"/>
        <v>57.7163461538462</v>
      </c>
      <c r="F97" s="34">
        <f t="shared" si="14"/>
        <v>84</v>
      </c>
      <c r="G97" s="36">
        <f t="shared" si="15"/>
        <v>0.275409836065574</v>
      </c>
      <c r="H97" s="71">
        <v>16</v>
      </c>
      <c r="I97" s="34">
        <f t="shared" si="16"/>
        <v>0.597758405977584</v>
      </c>
      <c r="J97" s="34">
        <f t="shared" si="17"/>
        <v>213</v>
      </c>
      <c r="K97" s="36">
        <f t="shared" si="18"/>
        <v>0.698360655737705</v>
      </c>
      <c r="L97" s="34">
        <v>0</v>
      </c>
      <c r="M97" s="34">
        <f t="shared" si="24"/>
        <v>0</v>
      </c>
      <c r="N97" s="34">
        <f t="shared" si="19"/>
        <v>48</v>
      </c>
      <c r="O97" s="36">
        <f t="shared" si="20"/>
        <v>0.157377049180328</v>
      </c>
      <c r="P97" s="34">
        <v>0</v>
      </c>
      <c r="Q97" s="72">
        <f t="shared" si="21"/>
        <v>58.3141045598237</v>
      </c>
      <c r="R97" s="34">
        <f t="shared" si="22"/>
        <v>93</v>
      </c>
      <c r="S97" s="36">
        <f t="shared" si="23"/>
        <v>0.304918032786885</v>
      </c>
      <c r="T97" s="34"/>
    </row>
    <row r="98" s="28" customFormat="1" customHeight="1" spans="1:20">
      <c r="A98" s="34">
        <v>94</v>
      </c>
      <c r="B98" s="69" t="s">
        <v>203</v>
      </c>
      <c r="C98" s="44" t="s">
        <v>204</v>
      </c>
      <c r="D98" s="70">
        <v>3.4</v>
      </c>
      <c r="E98" s="34">
        <f t="shared" si="13"/>
        <v>57.2115384615385</v>
      </c>
      <c r="F98" s="34">
        <f t="shared" si="14"/>
        <v>89</v>
      </c>
      <c r="G98" s="36">
        <f t="shared" si="15"/>
        <v>0.291803278688525</v>
      </c>
      <c r="H98" s="71">
        <v>29</v>
      </c>
      <c r="I98" s="34">
        <f t="shared" si="16"/>
        <v>1.08343711083437</v>
      </c>
      <c r="J98" s="34">
        <f t="shared" si="17"/>
        <v>84</v>
      </c>
      <c r="K98" s="36">
        <f t="shared" si="18"/>
        <v>0.275409836065574</v>
      </c>
      <c r="L98" s="34">
        <v>0</v>
      </c>
      <c r="M98" s="34">
        <f t="shared" si="24"/>
        <v>0</v>
      </c>
      <c r="N98" s="34">
        <f t="shared" si="19"/>
        <v>48</v>
      </c>
      <c r="O98" s="36">
        <f t="shared" si="20"/>
        <v>0.157377049180328</v>
      </c>
      <c r="P98" s="34">
        <v>0</v>
      </c>
      <c r="Q98" s="72">
        <f t="shared" si="21"/>
        <v>58.2949755723728</v>
      </c>
      <c r="R98" s="34">
        <f t="shared" si="22"/>
        <v>94</v>
      </c>
      <c r="S98" s="36">
        <f t="shared" si="23"/>
        <v>0.308196721311475</v>
      </c>
      <c r="T98" s="34"/>
    </row>
    <row r="99" s="28" customFormat="1" customHeight="1" spans="1:20">
      <c r="A99" s="34">
        <v>95</v>
      </c>
      <c r="B99" s="69" t="s">
        <v>205</v>
      </c>
      <c r="C99" s="44" t="s">
        <v>206</v>
      </c>
      <c r="D99" s="70">
        <v>3.39</v>
      </c>
      <c r="E99" s="34">
        <f t="shared" si="13"/>
        <v>57.0432692307692</v>
      </c>
      <c r="F99" s="34">
        <f t="shared" si="14"/>
        <v>93</v>
      </c>
      <c r="G99" s="36">
        <f t="shared" si="15"/>
        <v>0.304918032786885</v>
      </c>
      <c r="H99" s="71">
        <v>32</v>
      </c>
      <c r="I99" s="34">
        <f t="shared" si="16"/>
        <v>1.19551681195517</v>
      </c>
      <c r="J99" s="34">
        <f t="shared" si="17"/>
        <v>62</v>
      </c>
      <c r="K99" s="36">
        <f t="shared" si="18"/>
        <v>0.20327868852459</v>
      </c>
      <c r="L99" s="34">
        <v>0</v>
      </c>
      <c r="M99" s="34">
        <f t="shared" si="24"/>
        <v>0</v>
      </c>
      <c r="N99" s="34">
        <f t="shared" si="19"/>
        <v>48</v>
      </c>
      <c r="O99" s="36">
        <f t="shared" si="20"/>
        <v>0.157377049180328</v>
      </c>
      <c r="P99" s="34">
        <v>0</v>
      </c>
      <c r="Q99" s="74">
        <f t="shared" si="21"/>
        <v>58.2387860427244</v>
      </c>
      <c r="R99" s="34">
        <f t="shared" si="22"/>
        <v>95</v>
      </c>
      <c r="S99" s="36">
        <f t="shared" si="23"/>
        <v>0.311475409836066</v>
      </c>
      <c r="T99" s="34"/>
    </row>
    <row r="100" s="28" customFormat="1" customHeight="1" spans="1:20">
      <c r="A100" s="34">
        <v>96</v>
      </c>
      <c r="B100" s="69" t="s">
        <v>207</v>
      </c>
      <c r="C100" s="44" t="s">
        <v>208</v>
      </c>
      <c r="D100" s="70">
        <v>3.42</v>
      </c>
      <c r="E100" s="34">
        <f t="shared" si="13"/>
        <v>57.5480769230769</v>
      </c>
      <c r="F100" s="34">
        <f t="shared" si="14"/>
        <v>85</v>
      </c>
      <c r="G100" s="36">
        <f t="shared" si="15"/>
        <v>0.278688524590164</v>
      </c>
      <c r="H100" s="71">
        <v>17</v>
      </c>
      <c r="I100" s="34">
        <f t="shared" si="16"/>
        <v>0.635118306351183</v>
      </c>
      <c r="J100" s="34">
        <f t="shared" si="17"/>
        <v>205</v>
      </c>
      <c r="K100" s="36">
        <f t="shared" si="18"/>
        <v>0.672131147540984</v>
      </c>
      <c r="L100" s="34">
        <v>0</v>
      </c>
      <c r="M100" s="34">
        <f t="shared" si="24"/>
        <v>0</v>
      </c>
      <c r="N100" s="34">
        <f t="shared" si="19"/>
        <v>48</v>
      </c>
      <c r="O100" s="36">
        <f t="shared" si="20"/>
        <v>0.157377049180328</v>
      </c>
      <c r="P100" s="34">
        <v>0</v>
      </c>
      <c r="Q100" s="74">
        <f t="shared" si="21"/>
        <v>58.1831952294281</v>
      </c>
      <c r="R100" s="34">
        <f t="shared" si="22"/>
        <v>97</v>
      </c>
      <c r="S100" s="36">
        <f t="shared" si="23"/>
        <v>0.318032786885246</v>
      </c>
      <c r="T100" s="34"/>
    </row>
    <row r="101" s="28" customFormat="1" customHeight="1" spans="1:20">
      <c r="A101" s="34">
        <v>97</v>
      </c>
      <c r="B101" s="69" t="s">
        <v>209</v>
      </c>
      <c r="C101" s="44" t="s">
        <v>210</v>
      </c>
      <c r="D101" s="70">
        <v>3.39</v>
      </c>
      <c r="E101" s="34">
        <f t="shared" si="13"/>
        <v>57.0432692307692</v>
      </c>
      <c r="F101" s="34">
        <f t="shared" si="14"/>
        <v>93</v>
      </c>
      <c r="G101" s="36">
        <f t="shared" si="15"/>
        <v>0.304918032786885</v>
      </c>
      <c r="H101" s="71">
        <v>31</v>
      </c>
      <c r="I101" s="34">
        <f t="shared" si="16"/>
        <v>1.15815691158157</v>
      </c>
      <c r="J101" s="34">
        <f t="shared" si="17"/>
        <v>67</v>
      </c>
      <c r="K101" s="36">
        <f t="shared" si="18"/>
        <v>0.219672131147541</v>
      </c>
      <c r="L101" s="34">
        <v>0</v>
      </c>
      <c r="M101" s="34">
        <f t="shared" si="24"/>
        <v>0</v>
      </c>
      <c r="N101" s="34">
        <f t="shared" si="19"/>
        <v>48</v>
      </c>
      <c r="O101" s="36">
        <f t="shared" si="20"/>
        <v>0.157377049180328</v>
      </c>
      <c r="P101" s="34">
        <v>0</v>
      </c>
      <c r="Q101" s="72">
        <f t="shared" si="21"/>
        <v>58.2014261423508</v>
      </c>
      <c r="R101" s="34">
        <f t="shared" si="22"/>
        <v>96</v>
      </c>
      <c r="S101" s="36">
        <f t="shared" si="23"/>
        <v>0.314754098360656</v>
      </c>
      <c r="T101" s="34"/>
    </row>
    <row r="102" s="28" customFormat="1" customHeight="1" spans="1:20">
      <c r="A102" s="34">
        <v>98</v>
      </c>
      <c r="B102" s="73" t="s">
        <v>211</v>
      </c>
      <c r="C102" s="73" t="s">
        <v>212</v>
      </c>
      <c r="D102" s="70">
        <v>3.42</v>
      </c>
      <c r="E102" s="34">
        <f t="shared" si="13"/>
        <v>57.5480769230769</v>
      </c>
      <c r="F102" s="34">
        <f t="shared" si="14"/>
        <v>85</v>
      </c>
      <c r="G102" s="36">
        <f t="shared" si="15"/>
        <v>0.278688524590164</v>
      </c>
      <c r="H102" s="71">
        <v>12</v>
      </c>
      <c r="I102" s="34">
        <f t="shared" si="16"/>
        <v>0.448318804483188</v>
      </c>
      <c r="J102" s="34">
        <f t="shared" si="17"/>
        <v>268</v>
      </c>
      <c r="K102" s="36">
        <f t="shared" si="18"/>
        <v>0.878688524590164</v>
      </c>
      <c r="L102" s="34">
        <v>0</v>
      </c>
      <c r="M102" s="34">
        <f t="shared" si="24"/>
        <v>0</v>
      </c>
      <c r="N102" s="34">
        <f t="shared" si="19"/>
        <v>48</v>
      </c>
      <c r="O102" s="36">
        <f t="shared" si="20"/>
        <v>0.157377049180328</v>
      </c>
      <c r="P102" s="34">
        <v>0</v>
      </c>
      <c r="Q102" s="72">
        <f t="shared" si="21"/>
        <v>57.9963957275601</v>
      </c>
      <c r="R102" s="34">
        <f t="shared" si="22"/>
        <v>99</v>
      </c>
      <c r="S102" s="36">
        <f t="shared" si="23"/>
        <v>0.324590163934426</v>
      </c>
      <c r="T102" s="34"/>
    </row>
    <row r="103" s="28" customFormat="1" customHeight="1" spans="1:20">
      <c r="A103" s="34">
        <v>99</v>
      </c>
      <c r="B103" s="69" t="s">
        <v>213</v>
      </c>
      <c r="C103" s="44" t="s">
        <v>214</v>
      </c>
      <c r="D103" s="70">
        <v>3.39</v>
      </c>
      <c r="E103" s="34">
        <f t="shared" si="13"/>
        <v>57.0432692307692</v>
      </c>
      <c r="F103" s="34">
        <f t="shared" si="14"/>
        <v>93</v>
      </c>
      <c r="G103" s="36">
        <f t="shared" si="15"/>
        <v>0.304918032786885</v>
      </c>
      <c r="H103" s="71">
        <v>24</v>
      </c>
      <c r="I103" s="34">
        <f t="shared" si="16"/>
        <v>0.896637608966376</v>
      </c>
      <c r="J103" s="34">
        <f t="shared" si="17"/>
        <v>120</v>
      </c>
      <c r="K103" s="36">
        <f t="shared" si="18"/>
        <v>0.39344262295082</v>
      </c>
      <c r="L103" s="34">
        <v>0</v>
      </c>
      <c r="M103" s="34">
        <f t="shared" si="24"/>
        <v>0</v>
      </c>
      <c r="N103" s="34">
        <f t="shared" si="19"/>
        <v>48</v>
      </c>
      <c r="O103" s="36">
        <f t="shared" si="20"/>
        <v>0.157377049180328</v>
      </c>
      <c r="P103" s="34">
        <v>0</v>
      </c>
      <c r="Q103" s="72">
        <f t="shared" si="21"/>
        <v>57.9399068397356</v>
      </c>
      <c r="R103" s="34">
        <f t="shared" si="22"/>
        <v>100</v>
      </c>
      <c r="S103" s="36">
        <f t="shared" si="23"/>
        <v>0.327868852459016</v>
      </c>
      <c r="T103" s="34"/>
    </row>
    <row r="104" s="28" customFormat="1" customHeight="1" spans="1:20">
      <c r="A104" s="34">
        <v>100</v>
      </c>
      <c r="B104" s="69" t="s">
        <v>215</v>
      </c>
      <c r="C104" s="44" t="s">
        <v>216</v>
      </c>
      <c r="D104" s="70">
        <v>3.36</v>
      </c>
      <c r="E104" s="34">
        <f t="shared" si="13"/>
        <v>56.5384615384615</v>
      </c>
      <c r="F104" s="34">
        <f t="shared" si="14"/>
        <v>100</v>
      </c>
      <c r="G104" s="36">
        <f t="shared" si="15"/>
        <v>0.327868852459016</v>
      </c>
      <c r="H104" s="71">
        <v>35</v>
      </c>
      <c r="I104" s="34">
        <f t="shared" si="16"/>
        <v>1.30759651307597</v>
      </c>
      <c r="J104" s="34">
        <f t="shared" si="17"/>
        <v>49</v>
      </c>
      <c r="K104" s="36">
        <f t="shared" si="18"/>
        <v>0.160655737704918</v>
      </c>
      <c r="L104" s="34">
        <v>0</v>
      </c>
      <c r="M104" s="34">
        <f t="shared" si="24"/>
        <v>0</v>
      </c>
      <c r="N104" s="34">
        <f t="shared" si="19"/>
        <v>48</v>
      </c>
      <c r="O104" s="36">
        <f t="shared" si="20"/>
        <v>0.157377049180328</v>
      </c>
      <c r="P104" s="34">
        <v>0</v>
      </c>
      <c r="Q104" s="74">
        <f t="shared" si="21"/>
        <v>57.8460580515375</v>
      </c>
      <c r="R104" s="34">
        <f t="shared" si="22"/>
        <v>101</v>
      </c>
      <c r="S104" s="36">
        <f t="shared" si="23"/>
        <v>0.331147540983607</v>
      </c>
      <c r="T104" s="34"/>
    </row>
    <row r="105" s="28" customFormat="1" customHeight="1" spans="1:20">
      <c r="A105" s="34">
        <v>101</v>
      </c>
      <c r="B105" s="73" t="s">
        <v>217</v>
      </c>
      <c r="C105" s="73" t="s">
        <v>218</v>
      </c>
      <c r="D105" s="70">
        <v>3.16</v>
      </c>
      <c r="E105" s="34">
        <f t="shared" si="13"/>
        <v>53.1730769230769</v>
      </c>
      <c r="F105" s="34">
        <f t="shared" si="14"/>
        <v>151</v>
      </c>
      <c r="G105" s="36">
        <f t="shared" si="15"/>
        <v>0.495081967213115</v>
      </c>
      <c r="H105" s="71">
        <v>134</v>
      </c>
      <c r="I105" s="34">
        <f t="shared" si="16"/>
        <v>5.00622665006227</v>
      </c>
      <c r="J105" s="34">
        <f t="shared" si="17"/>
        <v>8</v>
      </c>
      <c r="K105" s="36">
        <f t="shared" si="18"/>
        <v>0.0262295081967213</v>
      </c>
      <c r="L105" s="34">
        <v>0</v>
      </c>
      <c r="M105" s="34">
        <f t="shared" si="24"/>
        <v>0</v>
      </c>
      <c r="N105" s="34">
        <f t="shared" si="19"/>
        <v>48</v>
      </c>
      <c r="O105" s="36">
        <f t="shared" si="20"/>
        <v>0.157377049180328</v>
      </c>
      <c r="P105" s="34">
        <v>0</v>
      </c>
      <c r="Q105" s="72">
        <f t="shared" si="21"/>
        <v>58.1793035731392</v>
      </c>
      <c r="R105" s="34">
        <f t="shared" si="22"/>
        <v>98</v>
      </c>
      <c r="S105" s="36">
        <f t="shared" si="23"/>
        <v>0.321311475409836</v>
      </c>
      <c r="T105" s="34"/>
    </row>
    <row r="106" s="28" customFormat="1" customHeight="1" spans="1:20">
      <c r="A106" s="34">
        <v>102</v>
      </c>
      <c r="B106" s="73" t="s">
        <v>219</v>
      </c>
      <c r="C106" s="73" t="s">
        <v>220</v>
      </c>
      <c r="D106" s="70">
        <v>3.4</v>
      </c>
      <c r="E106" s="34">
        <f t="shared" si="13"/>
        <v>57.2115384615385</v>
      </c>
      <c r="F106" s="34">
        <f t="shared" si="14"/>
        <v>89</v>
      </c>
      <c r="G106" s="36">
        <f t="shared" si="15"/>
        <v>0.291803278688525</v>
      </c>
      <c r="H106" s="71">
        <v>13</v>
      </c>
      <c r="I106" s="34">
        <f t="shared" si="16"/>
        <v>0.485678704856787</v>
      </c>
      <c r="J106" s="34">
        <f t="shared" si="17"/>
        <v>265</v>
      </c>
      <c r="K106" s="36">
        <f t="shared" si="18"/>
        <v>0.868852459016393</v>
      </c>
      <c r="L106" s="34">
        <v>0</v>
      </c>
      <c r="M106" s="34">
        <f t="shared" si="24"/>
        <v>0</v>
      </c>
      <c r="N106" s="34">
        <f t="shared" si="19"/>
        <v>48</v>
      </c>
      <c r="O106" s="36">
        <f t="shared" si="20"/>
        <v>0.157377049180328</v>
      </c>
      <c r="P106" s="34">
        <v>0</v>
      </c>
      <c r="Q106" s="72">
        <f t="shared" si="21"/>
        <v>57.6972171663952</v>
      </c>
      <c r="R106" s="34">
        <f t="shared" si="22"/>
        <v>103</v>
      </c>
      <c r="S106" s="36">
        <f t="shared" si="23"/>
        <v>0.337704918032787</v>
      </c>
      <c r="T106" s="34"/>
    </row>
    <row r="107" s="28" customFormat="1" customHeight="1" spans="1:20">
      <c r="A107" s="34">
        <v>103</v>
      </c>
      <c r="B107" s="69" t="s">
        <v>221</v>
      </c>
      <c r="C107" s="44" t="s">
        <v>222</v>
      </c>
      <c r="D107" s="70">
        <v>3.31</v>
      </c>
      <c r="E107" s="34">
        <f t="shared" si="13"/>
        <v>55.6971153846154</v>
      </c>
      <c r="F107" s="34">
        <f t="shared" si="14"/>
        <v>109</v>
      </c>
      <c r="G107" s="36">
        <f t="shared" si="15"/>
        <v>0.357377049180328</v>
      </c>
      <c r="H107" s="71">
        <v>55</v>
      </c>
      <c r="I107" s="34">
        <f t="shared" si="16"/>
        <v>2.05479452054794</v>
      </c>
      <c r="J107" s="34">
        <f t="shared" si="17"/>
        <v>22</v>
      </c>
      <c r="K107" s="36">
        <f t="shared" si="18"/>
        <v>0.0721311475409836</v>
      </c>
      <c r="L107" s="34">
        <v>0</v>
      </c>
      <c r="M107" s="34">
        <f t="shared" si="24"/>
        <v>0</v>
      </c>
      <c r="N107" s="34">
        <f t="shared" si="19"/>
        <v>48</v>
      </c>
      <c r="O107" s="36">
        <f t="shared" si="20"/>
        <v>0.157377049180328</v>
      </c>
      <c r="P107" s="34">
        <v>0</v>
      </c>
      <c r="Q107" s="74">
        <f t="shared" si="21"/>
        <v>57.7519099051633</v>
      </c>
      <c r="R107" s="34">
        <f t="shared" si="22"/>
        <v>102</v>
      </c>
      <c r="S107" s="36">
        <f t="shared" si="23"/>
        <v>0.334426229508197</v>
      </c>
      <c r="T107" s="34"/>
    </row>
    <row r="108" s="28" customFormat="1" customHeight="1" spans="1:20">
      <c r="A108" s="34">
        <v>104</v>
      </c>
      <c r="B108" s="69" t="s">
        <v>223</v>
      </c>
      <c r="C108" s="44" t="s">
        <v>224</v>
      </c>
      <c r="D108" s="70">
        <v>3.36</v>
      </c>
      <c r="E108" s="34">
        <f t="shared" si="13"/>
        <v>56.5384615384615</v>
      </c>
      <c r="F108" s="34">
        <f t="shared" si="14"/>
        <v>100</v>
      </c>
      <c r="G108" s="36">
        <f t="shared" si="15"/>
        <v>0.327868852459016</v>
      </c>
      <c r="H108" s="71">
        <v>28</v>
      </c>
      <c r="I108" s="34">
        <f t="shared" si="16"/>
        <v>1.04607721046077</v>
      </c>
      <c r="J108" s="34">
        <f t="shared" si="17"/>
        <v>90</v>
      </c>
      <c r="K108" s="36">
        <f t="shared" si="18"/>
        <v>0.295081967213115</v>
      </c>
      <c r="L108" s="34">
        <v>0</v>
      </c>
      <c r="M108" s="34">
        <f t="shared" si="24"/>
        <v>0</v>
      </c>
      <c r="N108" s="34">
        <f t="shared" si="19"/>
        <v>48</v>
      </c>
      <c r="O108" s="36">
        <f t="shared" si="20"/>
        <v>0.157377049180328</v>
      </c>
      <c r="P108" s="34">
        <v>0</v>
      </c>
      <c r="Q108" s="72">
        <f t="shared" si="21"/>
        <v>57.5845387489223</v>
      </c>
      <c r="R108" s="34">
        <f t="shared" si="22"/>
        <v>104</v>
      </c>
      <c r="S108" s="36">
        <f t="shared" si="23"/>
        <v>0.340983606557377</v>
      </c>
      <c r="T108" s="34"/>
    </row>
    <row r="109" s="28" customFormat="1" customHeight="1" spans="1:20">
      <c r="A109" s="34">
        <v>105</v>
      </c>
      <c r="B109" s="69" t="s">
        <v>225</v>
      </c>
      <c r="C109" s="44" t="s">
        <v>226</v>
      </c>
      <c r="D109" s="70">
        <v>3.34</v>
      </c>
      <c r="E109" s="34">
        <f t="shared" si="13"/>
        <v>56.2019230769231</v>
      </c>
      <c r="F109" s="34">
        <f t="shared" si="14"/>
        <v>104</v>
      </c>
      <c r="G109" s="36">
        <f t="shared" si="15"/>
        <v>0.340983606557377</v>
      </c>
      <c r="H109" s="71">
        <v>37</v>
      </c>
      <c r="I109" s="34">
        <f t="shared" si="16"/>
        <v>1.38231631382316</v>
      </c>
      <c r="J109" s="34">
        <f t="shared" si="17"/>
        <v>43</v>
      </c>
      <c r="K109" s="36">
        <f t="shared" si="18"/>
        <v>0.140983606557377</v>
      </c>
      <c r="L109" s="34">
        <v>0</v>
      </c>
      <c r="M109" s="34">
        <f t="shared" si="24"/>
        <v>0</v>
      </c>
      <c r="N109" s="34">
        <f t="shared" si="19"/>
        <v>48</v>
      </c>
      <c r="O109" s="36">
        <f t="shared" si="20"/>
        <v>0.157377049180328</v>
      </c>
      <c r="P109" s="34">
        <v>0</v>
      </c>
      <c r="Q109" s="72">
        <f t="shared" si="21"/>
        <v>57.5842393907462</v>
      </c>
      <c r="R109" s="34">
        <f t="shared" si="22"/>
        <v>105</v>
      </c>
      <c r="S109" s="36">
        <f t="shared" si="23"/>
        <v>0.344262295081967</v>
      </c>
      <c r="T109" s="34"/>
    </row>
    <row r="110" s="28" customFormat="1" customHeight="1" spans="1:20">
      <c r="A110" s="34">
        <v>106</v>
      </c>
      <c r="B110" s="69" t="s">
        <v>227</v>
      </c>
      <c r="C110" s="44" t="s">
        <v>228</v>
      </c>
      <c r="D110" s="70">
        <v>3.37</v>
      </c>
      <c r="E110" s="34">
        <f t="shared" si="13"/>
        <v>56.7067307692308</v>
      </c>
      <c r="F110" s="34">
        <f t="shared" si="14"/>
        <v>99</v>
      </c>
      <c r="G110" s="36">
        <f t="shared" si="15"/>
        <v>0.324590163934426</v>
      </c>
      <c r="H110" s="71">
        <v>18</v>
      </c>
      <c r="I110" s="34">
        <f t="shared" si="16"/>
        <v>0.672478206724782</v>
      </c>
      <c r="J110" s="34">
        <f t="shared" si="17"/>
        <v>192</v>
      </c>
      <c r="K110" s="36">
        <f t="shared" si="18"/>
        <v>0.629508196721312</v>
      </c>
      <c r="L110" s="34">
        <v>0</v>
      </c>
      <c r="M110" s="34">
        <f t="shared" si="24"/>
        <v>0</v>
      </c>
      <c r="N110" s="34">
        <f t="shared" si="19"/>
        <v>48</v>
      </c>
      <c r="O110" s="36">
        <f t="shared" si="20"/>
        <v>0.157377049180328</v>
      </c>
      <c r="P110" s="34">
        <v>0</v>
      </c>
      <c r="Q110" s="74">
        <f t="shared" si="21"/>
        <v>57.3792089759555</v>
      </c>
      <c r="R110" s="34">
        <f t="shared" si="22"/>
        <v>106</v>
      </c>
      <c r="S110" s="36">
        <f t="shared" si="23"/>
        <v>0.347540983606557</v>
      </c>
      <c r="T110" s="34"/>
    </row>
    <row r="111" s="28" customFormat="1" customHeight="1" spans="1:20">
      <c r="A111" s="34">
        <v>107</v>
      </c>
      <c r="B111" s="73" t="s">
        <v>229</v>
      </c>
      <c r="C111" s="73" t="s">
        <v>230</v>
      </c>
      <c r="D111" s="70">
        <v>3.38</v>
      </c>
      <c r="E111" s="34">
        <f t="shared" si="13"/>
        <v>56.875</v>
      </c>
      <c r="F111" s="34">
        <f t="shared" si="14"/>
        <v>97</v>
      </c>
      <c r="G111" s="36">
        <f t="shared" si="15"/>
        <v>0.318032786885246</v>
      </c>
      <c r="H111" s="71">
        <v>12</v>
      </c>
      <c r="I111" s="34">
        <f t="shared" si="16"/>
        <v>0.448318804483188</v>
      </c>
      <c r="J111" s="34">
        <f t="shared" si="17"/>
        <v>268</v>
      </c>
      <c r="K111" s="36">
        <f t="shared" si="18"/>
        <v>0.878688524590164</v>
      </c>
      <c r="L111" s="34">
        <v>0</v>
      </c>
      <c r="M111" s="34">
        <f t="shared" si="24"/>
        <v>0</v>
      </c>
      <c r="N111" s="34">
        <f t="shared" si="19"/>
        <v>48</v>
      </c>
      <c r="O111" s="36">
        <f t="shared" si="20"/>
        <v>0.157377049180328</v>
      </c>
      <c r="P111" s="34">
        <v>0</v>
      </c>
      <c r="Q111" s="72">
        <f t="shared" si="21"/>
        <v>57.3233188044832</v>
      </c>
      <c r="R111" s="34">
        <f t="shared" si="22"/>
        <v>107</v>
      </c>
      <c r="S111" s="36">
        <f t="shared" si="23"/>
        <v>0.350819672131148</v>
      </c>
      <c r="T111" s="34"/>
    </row>
    <row r="112" s="28" customFormat="1" customHeight="1" spans="1:20">
      <c r="A112" s="34">
        <v>108</v>
      </c>
      <c r="B112" s="69" t="s">
        <v>231</v>
      </c>
      <c r="C112" s="44" t="s">
        <v>232</v>
      </c>
      <c r="D112" s="70">
        <v>3.33</v>
      </c>
      <c r="E112" s="34">
        <f t="shared" si="13"/>
        <v>56.0336538461538</v>
      </c>
      <c r="F112" s="34">
        <f t="shared" si="14"/>
        <v>106</v>
      </c>
      <c r="G112" s="36">
        <f t="shared" si="15"/>
        <v>0.347540983606557</v>
      </c>
      <c r="H112" s="71">
        <v>27</v>
      </c>
      <c r="I112" s="34">
        <f t="shared" si="16"/>
        <v>1.00871731008717</v>
      </c>
      <c r="J112" s="34">
        <f t="shared" si="17"/>
        <v>96</v>
      </c>
      <c r="K112" s="36">
        <f t="shared" si="18"/>
        <v>0.314754098360656</v>
      </c>
      <c r="L112" s="34">
        <v>0</v>
      </c>
      <c r="M112" s="34">
        <f t="shared" si="24"/>
        <v>0</v>
      </c>
      <c r="N112" s="34">
        <f t="shared" si="19"/>
        <v>48</v>
      </c>
      <c r="O112" s="36">
        <f t="shared" si="20"/>
        <v>0.157377049180328</v>
      </c>
      <c r="P112" s="34">
        <v>0</v>
      </c>
      <c r="Q112" s="72">
        <f t="shared" si="21"/>
        <v>57.042371156241</v>
      </c>
      <c r="R112" s="34">
        <f t="shared" si="22"/>
        <v>108</v>
      </c>
      <c r="S112" s="36">
        <f t="shared" si="23"/>
        <v>0.354098360655738</v>
      </c>
      <c r="T112" s="34"/>
    </row>
    <row r="113" s="28" customFormat="1" customHeight="1" spans="1:20">
      <c r="A113" s="34">
        <v>109</v>
      </c>
      <c r="B113" s="69" t="s">
        <v>233</v>
      </c>
      <c r="C113" s="44" t="s">
        <v>234</v>
      </c>
      <c r="D113" s="70">
        <v>3.35</v>
      </c>
      <c r="E113" s="34">
        <f t="shared" si="13"/>
        <v>56.3701923076923</v>
      </c>
      <c r="F113" s="34">
        <f t="shared" si="14"/>
        <v>102</v>
      </c>
      <c r="G113" s="36">
        <f t="shared" si="15"/>
        <v>0.334426229508197</v>
      </c>
      <c r="H113" s="71">
        <v>17</v>
      </c>
      <c r="I113" s="34">
        <f t="shared" si="16"/>
        <v>0.635118306351183</v>
      </c>
      <c r="J113" s="34">
        <f t="shared" si="17"/>
        <v>205</v>
      </c>
      <c r="K113" s="36">
        <f t="shared" si="18"/>
        <v>0.672131147540984</v>
      </c>
      <c r="L113" s="34">
        <v>0</v>
      </c>
      <c r="M113" s="34">
        <f t="shared" si="24"/>
        <v>0</v>
      </c>
      <c r="N113" s="34">
        <f t="shared" si="19"/>
        <v>48</v>
      </c>
      <c r="O113" s="36">
        <f t="shared" si="20"/>
        <v>0.157377049180328</v>
      </c>
      <c r="P113" s="34">
        <v>0</v>
      </c>
      <c r="Q113" s="72">
        <f t="shared" si="21"/>
        <v>57.0053106140435</v>
      </c>
      <c r="R113" s="34">
        <f t="shared" si="22"/>
        <v>109</v>
      </c>
      <c r="S113" s="36">
        <f t="shared" si="23"/>
        <v>0.357377049180328</v>
      </c>
      <c r="T113" s="34"/>
    </row>
    <row r="114" s="28" customFormat="1" customHeight="1" spans="1:20">
      <c r="A114" s="34">
        <v>110</v>
      </c>
      <c r="B114" s="69" t="s">
        <v>235</v>
      </c>
      <c r="C114" s="44" t="s">
        <v>236</v>
      </c>
      <c r="D114" s="70">
        <v>3.35</v>
      </c>
      <c r="E114" s="34">
        <f t="shared" si="13"/>
        <v>56.3701923076923</v>
      </c>
      <c r="F114" s="34">
        <f t="shared" si="14"/>
        <v>102</v>
      </c>
      <c r="G114" s="36">
        <f t="shared" si="15"/>
        <v>0.334426229508197</v>
      </c>
      <c r="H114" s="71">
        <v>15</v>
      </c>
      <c r="I114" s="34">
        <f t="shared" si="16"/>
        <v>0.560398505603985</v>
      </c>
      <c r="J114" s="34">
        <f t="shared" si="17"/>
        <v>230</v>
      </c>
      <c r="K114" s="36">
        <f t="shared" si="18"/>
        <v>0.754098360655738</v>
      </c>
      <c r="L114" s="34">
        <v>0</v>
      </c>
      <c r="M114" s="34">
        <f t="shared" si="24"/>
        <v>0</v>
      </c>
      <c r="N114" s="34">
        <f t="shared" si="19"/>
        <v>48</v>
      </c>
      <c r="O114" s="36">
        <f t="shared" si="20"/>
        <v>0.157377049180328</v>
      </c>
      <c r="P114" s="34">
        <v>0</v>
      </c>
      <c r="Q114" s="72">
        <f t="shared" si="21"/>
        <v>56.9305908132963</v>
      </c>
      <c r="R114" s="34">
        <f t="shared" si="22"/>
        <v>110</v>
      </c>
      <c r="S114" s="36">
        <f t="shared" si="23"/>
        <v>0.360655737704918</v>
      </c>
      <c r="T114" s="34"/>
    </row>
    <row r="115" s="28" customFormat="1" customHeight="1" spans="1:20">
      <c r="A115" s="34">
        <v>111</v>
      </c>
      <c r="B115" s="73" t="s">
        <v>237</v>
      </c>
      <c r="C115" s="73" t="s">
        <v>238</v>
      </c>
      <c r="D115" s="70">
        <v>3.34</v>
      </c>
      <c r="E115" s="34">
        <f t="shared" si="13"/>
        <v>56.2019230769231</v>
      </c>
      <c r="F115" s="34">
        <f t="shared" si="14"/>
        <v>104</v>
      </c>
      <c r="G115" s="36">
        <f t="shared" si="15"/>
        <v>0.340983606557377</v>
      </c>
      <c r="H115" s="71">
        <v>14</v>
      </c>
      <c r="I115" s="34">
        <f t="shared" si="16"/>
        <v>0.523038605230386</v>
      </c>
      <c r="J115" s="34">
        <f t="shared" si="17"/>
        <v>237</v>
      </c>
      <c r="K115" s="36">
        <f t="shared" si="18"/>
        <v>0.777049180327869</v>
      </c>
      <c r="L115" s="34">
        <v>0</v>
      </c>
      <c r="M115" s="34">
        <f t="shared" si="24"/>
        <v>0</v>
      </c>
      <c r="N115" s="34">
        <f t="shared" si="19"/>
        <v>48</v>
      </c>
      <c r="O115" s="36">
        <f t="shared" si="20"/>
        <v>0.157377049180328</v>
      </c>
      <c r="P115" s="34">
        <v>0</v>
      </c>
      <c r="Q115" s="72">
        <f t="shared" si="21"/>
        <v>56.7249616821535</v>
      </c>
      <c r="R115" s="34">
        <f t="shared" si="22"/>
        <v>111</v>
      </c>
      <c r="S115" s="36">
        <f t="shared" si="23"/>
        <v>0.363934426229508</v>
      </c>
      <c r="T115" s="34"/>
    </row>
    <row r="116" s="28" customFormat="1" customHeight="1" spans="1:20">
      <c r="A116" s="34">
        <v>112</v>
      </c>
      <c r="B116" s="69" t="s">
        <v>239</v>
      </c>
      <c r="C116" s="44" t="s">
        <v>240</v>
      </c>
      <c r="D116" s="70">
        <v>3.32</v>
      </c>
      <c r="E116" s="34">
        <f t="shared" si="13"/>
        <v>55.8653846153846</v>
      </c>
      <c r="F116" s="34">
        <f t="shared" si="14"/>
        <v>108</v>
      </c>
      <c r="G116" s="36">
        <f t="shared" si="15"/>
        <v>0.354098360655738</v>
      </c>
      <c r="H116" s="71">
        <v>22</v>
      </c>
      <c r="I116" s="34">
        <f t="shared" si="16"/>
        <v>0.821917808219178</v>
      </c>
      <c r="J116" s="34">
        <f t="shared" si="17"/>
        <v>147</v>
      </c>
      <c r="K116" s="36">
        <f t="shared" si="18"/>
        <v>0.481967213114754</v>
      </c>
      <c r="L116" s="34">
        <v>0</v>
      </c>
      <c r="M116" s="34">
        <f t="shared" si="24"/>
        <v>0</v>
      </c>
      <c r="N116" s="34">
        <f t="shared" si="19"/>
        <v>48</v>
      </c>
      <c r="O116" s="36">
        <f t="shared" si="20"/>
        <v>0.157377049180328</v>
      </c>
      <c r="P116" s="34">
        <v>0</v>
      </c>
      <c r="Q116" s="74">
        <f t="shared" si="21"/>
        <v>56.6873024236038</v>
      </c>
      <c r="R116" s="34">
        <f t="shared" si="22"/>
        <v>112</v>
      </c>
      <c r="S116" s="36">
        <f t="shared" si="23"/>
        <v>0.367213114754098</v>
      </c>
      <c r="T116" s="34"/>
    </row>
    <row r="117" s="28" customFormat="1" customHeight="1" spans="1:20">
      <c r="A117" s="34">
        <v>113</v>
      </c>
      <c r="B117" s="73" t="s">
        <v>241</v>
      </c>
      <c r="C117" s="73" t="s">
        <v>242</v>
      </c>
      <c r="D117" s="70">
        <v>3.31</v>
      </c>
      <c r="E117" s="34">
        <f t="shared" si="13"/>
        <v>55.6971153846154</v>
      </c>
      <c r="F117" s="34">
        <f t="shared" si="14"/>
        <v>109</v>
      </c>
      <c r="G117" s="36">
        <f t="shared" si="15"/>
        <v>0.357377049180328</v>
      </c>
      <c r="H117" s="71">
        <v>24</v>
      </c>
      <c r="I117" s="34">
        <f t="shared" si="16"/>
        <v>0.896637608966376</v>
      </c>
      <c r="J117" s="34">
        <f t="shared" si="17"/>
        <v>120</v>
      </c>
      <c r="K117" s="36">
        <f t="shared" si="18"/>
        <v>0.39344262295082</v>
      </c>
      <c r="L117" s="34">
        <v>0</v>
      </c>
      <c r="M117" s="34">
        <f t="shared" si="24"/>
        <v>0</v>
      </c>
      <c r="N117" s="34">
        <f t="shared" si="19"/>
        <v>48</v>
      </c>
      <c r="O117" s="36">
        <f t="shared" si="20"/>
        <v>0.157377049180328</v>
      </c>
      <c r="P117" s="34">
        <v>0</v>
      </c>
      <c r="Q117" s="72">
        <f t="shared" si="21"/>
        <v>56.5937529935818</v>
      </c>
      <c r="R117" s="34">
        <f t="shared" si="22"/>
        <v>114</v>
      </c>
      <c r="S117" s="36">
        <f t="shared" si="23"/>
        <v>0.373770491803279</v>
      </c>
      <c r="T117" s="34"/>
    </row>
    <row r="118" s="28" customFormat="1" customHeight="1" spans="1:20">
      <c r="A118" s="34">
        <v>114</v>
      </c>
      <c r="B118" s="73" t="s">
        <v>243</v>
      </c>
      <c r="C118" s="73" t="s">
        <v>244</v>
      </c>
      <c r="D118" s="70">
        <v>3.33</v>
      </c>
      <c r="E118" s="34">
        <f t="shared" si="13"/>
        <v>56.0336538461538</v>
      </c>
      <c r="F118" s="34">
        <f t="shared" si="14"/>
        <v>106</v>
      </c>
      <c r="G118" s="36">
        <f t="shared" si="15"/>
        <v>0.347540983606557</v>
      </c>
      <c r="H118" s="71">
        <v>13</v>
      </c>
      <c r="I118" s="34">
        <f t="shared" si="16"/>
        <v>0.485678704856787</v>
      </c>
      <c r="J118" s="34">
        <f t="shared" si="17"/>
        <v>265</v>
      </c>
      <c r="K118" s="36">
        <f t="shared" si="18"/>
        <v>0.868852459016393</v>
      </c>
      <c r="L118" s="34">
        <v>0</v>
      </c>
      <c r="M118" s="34">
        <f t="shared" si="24"/>
        <v>0</v>
      </c>
      <c r="N118" s="34">
        <f t="shared" si="19"/>
        <v>48</v>
      </c>
      <c r="O118" s="36">
        <f t="shared" si="20"/>
        <v>0.157377049180328</v>
      </c>
      <c r="P118" s="34">
        <v>0</v>
      </c>
      <c r="Q118" s="72">
        <f t="shared" si="21"/>
        <v>56.5193325510106</v>
      </c>
      <c r="R118" s="34">
        <f t="shared" si="22"/>
        <v>115</v>
      </c>
      <c r="S118" s="36">
        <f t="shared" si="23"/>
        <v>0.377049180327869</v>
      </c>
      <c r="T118" s="34"/>
    </row>
    <row r="119" s="28" customFormat="1" customHeight="1" spans="1:20">
      <c r="A119" s="34">
        <v>115</v>
      </c>
      <c r="B119" s="69" t="s">
        <v>245</v>
      </c>
      <c r="C119" s="44" t="s">
        <v>246</v>
      </c>
      <c r="D119" s="70">
        <v>3.18</v>
      </c>
      <c r="E119" s="34">
        <f t="shared" si="13"/>
        <v>53.5096153846154</v>
      </c>
      <c r="F119" s="34">
        <f t="shared" si="14"/>
        <v>143</v>
      </c>
      <c r="G119" s="36">
        <f t="shared" si="15"/>
        <v>0.468852459016393</v>
      </c>
      <c r="H119" s="71">
        <v>16</v>
      </c>
      <c r="I119" s="34">
        <f t="shared" si="16"/>
        <v>0.597758405977584</v>
      </c>
      <c r="J119" s="34">
        <f t="shared" si="17"/>
        <v>213</v>
      </c>
      <c r="K119" s="36">
        <f t="shared" si="18"/>
        <v>0.698360655737705</v>
      </c>
      <c r="L119" s="34">
        <v>2.5</v>
      </c>
      <c r="M119" s="34">
        <f t="shared" si="24"/>
        <v>2.5</v>
      </c>
      <c r="N119" s="34">
        <f t="shared" si="19"/>
        <v>30</v>
      </c>
      <c r="O119" s="36">
        <f t="shared" si="20"/>
        <v>0.0983606557377049</v>
      </c>
      <c r="P119" s="34">
        <v>0</v>
      </c>
      <c r="Q119" s="72">
        <f t="shared" si="21"/>
        <v>56.607373790593</v>
      </c>
      <c r="R119" s="34">
        <f t="shared" si="22"/>
        <v>113</v>
      </c>
      <c r="S119" s="36">
        <f t="shared" si="23"/>
        <v>0.370491803278689</v>
      </c>
      <c r="T119" s="34"/>
    </row>
    <row r="120" s="28" customFormat="1" customHeight="1" spans="1:20">
      <c r="A120" s="34">
        <v>116</v>
      </c>
      <c r="B120" s="69" t="s">
        <v>247</v>
      </c>
      <c r="C120" s="44" t="s">
        <v>248</v>
      </c>
      <c r="D120" s="70">
        <v>3.31</v>
      </c>
      <c r="E120" s="34">
        <f t="shared" si="13"/>
        <v>55.6971153846154</v>
      </c>
      <c r="F120" s="34">
        <f t="shared" si="14"/>
        <v>109</v>
      </c>
      <c r="G120" s="36">
        <f t="shared" si="15"/>
        <v>0.357377049180328</v>
      </c>
      <c r="H120" s="71">
        <v>16</v>
      </c>
      <c r="I120" s="34">
        <f t="shared" si="16"/>
        <v>0.597758405977584</v>
      </c>
      <c r="J120" s="34">
        <f t="shared" si="17"/>
        <v>213</v>
      </c>
      <c r="K120" s="36">
        <f t="shared" si="18"/>
        <v>0.698360655737705</v>
      </c>
      <c r="L120" s="34">
        <v>0</v>
      </c>
      <c r="M120" s="34">
        <f t="shared" si="24"/>
        <v>0</v>
      </c>
      <c r="N120" s="34">
        <f t="shared" si="19"/>
        <v>48</v>
      </c>
      <c r="O120" s="36">
        <f t="shared" si="20"/>
        <v>0.157377049180328</v>
      </c>
      <c r="P120" s="34">
        <v>0</v>
      </c>
      <c r="Q120" s="72">
        <f t="shared" si="21"/>
        <v>56.294873790593</v>
      </c>
      <c r="R120" s="34">
        <f t="shared" si="22"/>
        <v>116</v>
      </c>
      <c r="S120" s="36">
        <f t="shared" si="23"/>
        <v>0.380327868852459</v>
      </c>
      <c r="T120" s="34"/>
    </row>
    <row r="121" s="28" customFormat="1" customHeight="1" spans="1:20">
      <c r="A121" s="34">
        <v>117</v>
      </c>
      <c r="B121" s="69" t="s">
        <v>249</v>
      </c>
      <c r="C121" s="44" t="s">
        <v>250</v>
      </c>
      <c r="D121" s="70">
        <v>3.31</v>
      </c>
      <c r="E121" s="34">
        <f t="shared" si="13"/>
        <v>55.6971153846154</v>
      </c>
      <c r="F121" s="34">
        <f t="shared" si="14"/>
        <v>109</v>
      </c>
      <c r="G121" s="36">
        <f t="shared" si="15"/>
        <v>0.357377049180328</v>
      </c>
      <c r="H121" s="71">
        <v>15</v>
      </c>
      <c r="I121" s="34">
        <f t="shared" si="16"/>
        <v>0.560398505603985</v>
      </c>
      <c r="J121" s="34">
        <f t="shared" si="17"/>
        <v>230</v>
      </c>
      <c r="K121" s="36">
        <f t="shared" si="18"/>
        <v>0.754098360655738</v>
      </c>
      <c r="L121" s="34">
        <v>0</v>
      </c>
      <c r="M121" s="34">
        <f t="shared" si="24"/>
        <v>0</v>
      </c>
      <c r="N121" s="34">
        <f t="shared" si="19"/>
        <v>48</v>
      </c>
      <c r="O121" s="36">
        <f t="shared" si="20"/>
        <v>0.157377049180328</v>
      </c>
      <c r="P121" s="34">
        <v>0</v>
      </c>
      <c r="Q121" s="72">
        <f t="shared" si="21"/>
        <v>56.2575138902194</v>
      </c>
      <c r="R121" s="34">
        <f t="shared" si="22"/>
        <v>117</v>
      </c>
      <c r="S121" s="36">
        <f t="shared" si="23"/>
        <v>0.383606557377049</v>
      </c>
      <c r="T121" s="34"/>
    </row>
    <row r="122" s="28" customFormat="1" customHeight="1" spans="1:20">
      <c r="A122" s="34">
        <v>118</v>
      </c>
      <c r="B122" s="69" t="s">
        <v>251</v>
      </c>
      <c r="C122" s="44" t="s">
        <v>252</v>
      </c>
      <c r="D122" s="70">
        <v>3.28</v>
      </c>
      <c r="E122" s="34">
        <f t="shared" si="13"/>
        <v>55.1923076923077</v>
      </c>
      <c r="F122" s="34">
        <f t="shared" si="14"/>
        <v>116</v>
      </c>
      <c r="G122" s="36">
        <f t="shared" si="15"/>
        <v>0.380327868852459</v>
      </c>
      <c r="H122" s="71">
        <v>27</v>
      </c>
      <c r="I122" s="34">
        <f t="shared" si="16"/>
        <v>1.00871731008717</v>
      </c>
      <c r="J122" s="34">
        <f t="shared" si="17"/>
        <v>96</v>
      </c>
      <c r="K122" s="36">
        <f t="shared" si="18"/>
        <v>0.314754098360656</v>
      </c>
      <c r="L122" s="34">
        <v>0</v>
      </c>
      <c r="M122" s="34">
        <f t="shared" si="24"/>
        <v>0</v>
      </c>
      <c r="N122" s="34">
        <f t="shared" si="19"/>
        <v>48</v>
      </c>
      <c r="O122" s="36">
        <f t="shared" si="20"/>
        <v>0.157377049180328</v>
      </c>
      <c r="P122" s="34">
        <v>0</v>
      </c>
      <c r="Q122" s="72">
        <f t="shared" si="21"/>
        <v>56.2010250023949</v>
      </c>
      <c r="R122" s="34">
        <f t="shared" si="22"/>
        <v>118</v>
      </c>
      <c r="S122" s="36">
        <f t="shared" si="23"/>
        <v>0.386885245901639</v>
      </c>
      <c r="T122" s="34"/>
    </row>
    <row r="123" s="28" customFormat="1" customHeight="1" spans="1:20">
      <c r="A123" s="34">
        <v>119</v>
      </c>
      <c r="B123" s="69" t="s">
        <v>253</v>
      </c>
      <c r="C123" s="44" t="s">
        <v>254</v>
      </c>
      <c r="D123" s="70">
        <v>3.29</v>
      </c>
      <c r="E123" s="34">
        <f t="shared" si="13"/>
        <v>55.3605769230769</v>
      </c>
      <c r="F123" s="34">
        <f t="shared" si="14"/>
        <v>113</v>
      </c>
      <c r="G123" s="36">
        <f t="shared" si="15"/>
        <v>0.370491803278689</v>
      </c>
      <c r="H123" s="71">
        <v>18</v>
      </c>
      <c r="I123" s="34">
        <f t="shared" si="16"/>
        <v>0.672478206724782</v>
      </c>
      <c r="J123" s="34">
        <f t="shared" si="17"/>
        <v>192</v>
      </c>
      <c r="K123" s="36">
        <f t="shared" si="18"/>
        <v>0.629508196721312</v>
      </c>
      <c r="L123" s="34">
        <v>0</v>
      </c>
      <c r="M123" s="34">
        <f t="shared" si="24"/>
        <v>0</v>
      </c>
      <c r="N123" s="34">
        <f t="shared" si="19"/>
        <v>48</v>
      </c>
      <c r="O123" s="36">
        <f t="shared" si="20"/>
        <v>0.157377049180328</v>
      </c>
      <c r="P123" s="34">
        <v>0</v>
      </c>
      <c r="Q123" s="72">
        <f t="shared" si="21"/>
        <v>56.0330551298017</v>
      </c>
      <c r="R123" s="34">
        <f t="shared" si="22"/>
        <v>120</v>
      </c>
      <c r="S123" s="36">
        <f t="shared" si="23"/>
        <v>0.39344262295082</v>
      </c>
      <c r="T123" s="34"/>
    </row>
    <row r="124" s="28" customFormat="1" customHeight="1" spans="1:20">
      <c r="A124" s="34">
        <v>120</v>
      </c>
      <c r="B124" s="69" t="s">
        <v>255</v>
      </c>
      <c r="C124" s="44" t="s">
        <v>256</v>
      </c>
      <c r="D124" s="70">
        <v>3.25</v>
      </c>
      <c r="E124" s="34">
        <f t="shared" si="13"/>
        <v>54.6875</v>
      </c>
      <c r="F124" s="34">
        <v>131</v>
      </c>
      <c r="G124" s="36">
        <f t="shared" si="15"/>
        <v>0.39672131147541</v>
      </c>
      <c r="H124" s="71">
        <v>36.5</v>
      </c>
      <c r="I124" s="34">
        <f t="shared" si="16"/>
        <v>1.36363636363636</v>
      </c>
      <c r="J124" s="34">
        <f t="shared" si="17"/>
        <v>45</v>
      </c>
      <c r="K124" s="36">
        <f t="shared" si="18"/>
        <v>0.147540983606557</v>
      </c>
      <c r="L124" s="34">
        <v>0</v>
      </c>
      <c r="M124" s="34">
        <f t="shared" si="24"/>
        <v>0</v>
      </c>
      <c r="N124" s="34">
        <f t="shared" si="19"/>
        <v>48</v>
      </c>
      <c r="O124" s="36">
        <f t="shared" si="20"/>
        <v>0.157377049180328</v>
      </c>
      <c r="P124" s="34">
        <v>0</v>
      </c>
      <c r="Q124" s="72">
        <f t="shared" si="21"/>
        <v>56.0511363636364</v>
      </c>
      <c r="R124" s="34">
        <f t="shared" si="22"/>
        <v>119</v>
      </c>
      <c r="S124" s="36">
        <f t="shared" si="23"/>
        <v>0.390163934426229</v>
      </c>
      <c r="T124" s="34"/>
    </row>
    <row r="125" s="28" customFormat="1" customHeight="1" spans="1:20">
      <c r="A125" s="34">
        <v>121</v>
      </c>
      <c r="B125" s="69" t="s">
        <v>257</v>
      </c>
      <c r="C125" s="44" t="s">
        <v>258</v>
      </c>
      <c r="D125" s="70">
        <v>3.28</v>
      </c>
      <c r="E125" s="34">
        <f t="shared" si="13"/>
        <v>55.1923076923077</v>
      </c>
      <c r="F125" s="34">
        <f t="shared" ref="F125:F188" si="25">RANK(E125,$E$5:$E$309)</f>
        <v>116</v>
      </c>
      <c r="G125" s="36">
        <f t="shared" si="15"/>
        <v>0.380327868852459</v>
      </c>
      <c r="H125" s="71">
        <v>21</v>
      </c>
      <c r="I125" s="34">
        <f t="shared" si="16"/>
        <v>0.784557907845579</v>
      </c>
      <c r="J125" s="34">
        <f t="shared" si="17"/>
        <v>161</v>
      </c>
      <c r="K125" s="36">
        <f t="shared" si="18"/>
        <v>0.527868852459016</v>
      </c>
      <c r="L125" s="34">
        <v>0</v>
      </c>
      <c r="M125" s="34">
        <f t="shared" si="24"/>
        <v>0</v>
      </c>
      <c r="N125" s="34">
        <f t="shared" si="19"/>
        <v>48</v>
      </c>
      <c r="O125" s="36">
        <f t="shared" si="20"/>
        <v>0.157377049180328</v>
      </c>
      <c r="P125" s="34">
        <v>0</v>
      </c>
      <c r="Q125" s="72">
        <f t="shared" si="21"/>
        <v>55.9768656001533</v>
      </c>
      <c r="R125" s="34">
        <f t="shared" si="22"/>
        <v>121</v>
      </c>
      <c r="S125" s="36">
        <f t="shared" si="23"/>
        <v>0.39672131147541</v>
      </c>
      <c r="T125" s="34"/>
    </row>
    <row r="126" s="28" customFormat="1" customHeight="1" spans="1:20">
      <c r="A126" s="34">
        <v>122</v>
      </c>
      <c r="B126" s="69" t="s">
        <v>259</v>
      </c>
      <c r="C126" s="44" t="s">
        <v>260</v>
      </c>
      <c r="D126" s="70">
        <v>3.29</v>
      </c>
      <c r="E126" s="34">
        <f t="shared" si="13"/>
        <v>55.3605769230769</v>
      </c>
      <c r="F126" s="34">
        <f t="shared" si="25"/>
        <v>113</v>
      </c>
      <c r="G126" s="36">
        <f t="shared" si="15"/>
        <v>0.370491803278689</v>
      </c>
      <c r="H126" s="71">
        <v>14</v>
      </c>
      <c r="I126" s="34">
        <f t="shared" si="16"/>
        <v>0.523038605230386</v>
      </c>
      <c r="J126" s="34">
        <f t="shared" si="17"/>
        <v>237</v>
      </c>
      <c r="K126" s="36">
        <f t="shared" si="18"/>
        <v>0.777049180327869</v>
      </c>
      <c r="L126" s="34">
        <v>0</v>
      </c>
      <c r="M126" s="34">
        <f t="shared" si="24"/>
        <v>0</v>
      </c>
      <c r="N126" s="34">
        <f t="shared" si="19"/>
        <v>48</v>
      </c>
      <c r="O126" s="36">
        <f t="shared" si="20"/>
        <v>0.157377049180328</v>
      </c>
      <c r="P126" s="34">
        <v>0</v>
      </c>
      <c r="Q126" s="72">
        <f t="shared" si="21"/>
        <v>55.8836155283073</v>
      </c>
      <c r="R126" s="34">
        <f t="shared" si="22"/>
        <v>122</v>
      </c>
      <c r="S126" s="36">
        <f t="shared" si="23"/>
        <v>0.4</v>
      </c>
      <c r="T126" s="34"/>
    </row>
    <row r="127" s="28" customFormat="1" customHeight="1" spans="1:20">
      <c r="A127" s="34">
        <v>123</v>
      </c>
      <c r="B127" s="73" t="s">
        <v>261</v>
      </c>
      <c r="C127" s="73" t="s">
        <v>262</v>
      </c>
      <c r="D127" s="70">
        <v>3.29</v>
      </c>
      <c r="E127" s="34">
        <f t="shared" si="13"/>
        <v>55.3605769230769</v>
      </c>
      <c r="F127" s="34">
        <f t="shared" si="25"/>
        <v>113</v>
      </c>
      <c r="G127" s="36">
        <f t="shared" si="15"/>
        <v>0.370491803278689</v>
      </c>
      <c r="H127" s="71">
        <v>14</v>
      </c>
      <c r="I127" s="34">
        <f t="shared" si="16"/>
        <v>0.523038605230386</v>
      </c>
      <c r="J127" s="34">
        <f t="shared" si="17"/>
        <v>237</v>
      </c>
      <c r="K127" s="36">
        <f t="shared" si="18"/>
        <v>0.777049180327869</v>
      </c>
      <c r="L127" s="34">
        <v>0</v>
      </c>
      <c r="M127" s="34">
        <f t="shared" si="24"/>
        <v>0</v>
      </c>
      <c r="N127" s="34">
        <f t="shared" si="19"/>
        <v>48</v>
      </c>
      <c r="O127" s="36">
        <f t="shared" si="20"/>
        <v>0.157377049180328</v>
      </c>
      <c r="P127" s="34">
        <v>0</v>
      </c>
      <c r="Q127" s="72">
        <f t="shared" si="21"/>
        <v>55.8836155283073</v>
      </c>
      <c r="R127" s="34">
        <f t="shared" si="22"/>
        <v>122</v>
      </c>
      <c r="S127" s="36">
        <f t="shared" si="23"/>
        <v>0.4</v>
      </c>
      <c r="T127" s="34"/>
    </row>
    <row r="128" s="28" customFormat="1" customHeight="1" spans="1:20">
      <c r="A128" s="34">
        <v>124</v>
      </c>
      <c r="B128" s="73" t="s">
        <v>263</v>
      </c>
      <c r="C128" s="73" t="s">
        <v>264</v>
      </c>
      <c r="D128" s="70">
        <v>3.28</v>
      </c>
      <c r="E128" s="34">
        <f t="shared" si="13"/>
        <v>55.1923076923077</v>
      </c>
      <c r="F128" s="34">
        <f t="shared" si="25"/>
        <v>116</v>
      </c>
      <c r="G128" s="36">
        <f t="shared" si="15"/>
        <v>0.380327868852459</v>
      </c>
      <c r="H128" s="71">
        <v>14</v>
      </c>
      <c r="I128" s="34">
        <f t="shared" si="16"/>
        <v>0.523038605230386</v>
      </c>
      <c r="J128" s="34">
        <f t="shared" si="17"/>
        <v>237</v>
      </c>
      <c r="K128" s="36">
        <f t="shared" si="18"/>
        <v>0.777049180327869</v>
      </c>
      <c r="L128" s="34">
        <v>0</v>
      </c>
      <c r="M128" s="34">
        <f t="shared" si="24"/>
        <v>0</v>
      </c>
      <c r="N128" s="34">
        <f t="shared" si="19"/>
        <v>48</v>
      </c>
      <c r="O128" s="36">
        <f t="shared" si="20"/>
        <v>0.157377049180328</v>
      </c>
      <c r="P128" s="34">
        <v>0</v>
      </c>
      <c r="Q128" s="72">
        <f t="shared" si="21"/>
        <v>55.7153462975381</v>
      </c>
      <c r="R128" s="34">
        <f t="shared" si="22"/>
        <v>124</v>
      </c>
      <c r="S128" s="36">
        <f t="shared" si="23"/>
        <v>0.40655737704918</v>
      </c>
      <c r="T128" s="34"/>
    </row>
    <row r="129" s="28" customFormat="1" customHeight="1" spans="1:20">
      <c r="A129" s="34">
        <v>125</v>
      </c>
      <c r="B129" s="69" t="s">
        <v>265</v>
      </c>
      <c r="C129" s="44" t="s">
        <v>266</v>
      </c>
      <c r="D129" s="70">
        <v>3.24</v>
      </c>
      <c r="E129" s="34">
        <f t="shared" si="13"/>
        <v>54.5192307692308</v>
      </c>
      <c r="F129" s="34">
        <f t="shared" si="25"/>
        <v>124</v>
      </c>
      <c r="G129" s="36">
        <f t="shared" si="15"/>
        <v>0.40655737704918</v>
      </c>
      <c r="H129" s="71">
        <v>31</v>
      </c>
      <c r="I129" s="34">
        <f t="shared" si="16"/>
        <v>1.15815691158157</v>
      </c>
      <c r="J129" s="34">
        <f t="shared" si="17"/>
        <v>67</v>
      </c>
      <c r="K129" s="36">
        <f t="shared" si="18"/>
        <v>0.219672131147541</v>
      </c>
      <c r="L129" s="34">
        <v>0</v>
      </c>
      <c r="M129" s="34">
        <f t="shared" si="24"/>
        <v>0</v>
      </c>
      <c r="N129" s="34">
        <f t="shared" si="19"/>
        <v>48</v>
      </c>
      <c r="O129" s="36">
        <f t="shared" si="20"/>
        <v>0.157377049180328</v>
      </c>
      <c r="P129" s="34">
        <v>0</v>
      </c>
      <c r="Q129" s="72">
        <f t="shared" si="21"/>
        <v>55.6773876808123</v>
      </c>
      <c r="R129" s="34">
        <f t="shared" si="22"/>
        <v>125</v>
      </c>
      <c r="S129" s="36">
        <f t="shared" si="23"/>
        <v>0.409836065573771</v>
      </c>
      <c r="T129" s="34"/>
    </row>
    <row r="130" s="28" customFormat="1" customHeight="1" spans="1:20">
      <c r="A130" s="34">
        <v>126</v>
      </c>
      <c r="B130" s="69" t="s">
        <v>267</v>
      </c>
      <c r="C130" s="44" t="s">
        <v>268</v>
      </c>
      <c r="D130" s="70">
        <v>3.25</v>
      </c>
      <c r="E130" s="34">
        <f t="shared" si="13"/>
        <v>54.6875</v>
      </c>
      <c r="F130" s="34">
        <f t="shared" si="25"/>
        <v>121</v>
      </c>
      <c r="G130" s="36">
        <f t="shared" si="15"/>
        <v>0.39672131147541</v>
      </c>
      <c r="H130" s="71">
        <v>24</v>
      </c>
      <c r="I130" s="34">
        <f t="shared" si="16"/>
        <v>0.896637608966376</v>
      </c>
      <c r="J130" s="34">
        <f t="shared" si="17"/>
        <v>120</v>
      </c>
      <c r="K130" s="36">
        <f t="shared" si="18"/>
        <v>0.39344262295082</v>
      </c>
      <c r="L130" s="34">
        <v>0</v>
      </c>
      <c r="M130" s="34">
        <f t="shared" si="24"/>
        <v>0</v>
      </c>
      <c r="N130" s="34">
        <f t="shared" si="19"/>
        <v>48</v>
      </c>
      <c r="O130" s="36">
        <f t="shared" si="20"/>
        <v>0.157377049180328</v>
      </c>
      <c r="P130" s="34">
        <v>0</v>
      </c>
      <c r="Q130" s="72">
        <f t="shared" si="21"/>
        <v>55.5841376089664</v>
      </c>
      <c r="R130" s="34">
        <f t="shared" si="22"/>
        <v>126</v>
      </c>
      <c r="S130" s="36">
        <f t="shared" si="23"/>
        <v>0.413114754098361</v>
      </c>
      <c r="T130" s="34"/>
    </row>
    <row r="131" s="28" customFormat="1" customHeight="1" spans="1:20">
      <c r="A131" s="34">
        <v>127</v>
      </c>
      <c r="B131" s="69" t="s">
        <v>269</v>
      </c>
      <c r="C131" s="44" t="s">
        <v>270</v>
      </c>
      <c r="D131" s="70">
        <v>3.23</v>
      </c>
      <c r="E131" s="34">
        <f t="shared" si="13"/>
        <v>54.3509615384615</v>
      </c>
      <c r="F131" s="34">
        <f t="shared" si="25"/>
        <v>128</v>
      </c>
      <c r="G131" s="36">
        <f t="shared" si="15"/>
        <v>0.419672131147541</v>
      </c>
      <c r="H131" s="71">
        <v>33</v>
      </c>
      <c r="I131" s="34">
        <f t="shared" si="16"/>
        <v>1.23287671232877</v>
      </c>
      <c r="J131" s="34">
        <f t="shared" si="17"/>
        <v>58</v>
      </c>
      <c r="K131" s="36">
        <f t="shared" si="18"/>
        <v>0.19016393442623</v>
      </c>
      <c r="L131" s="34">
        <v>0</v>
      </c>
      <c r="M131" s="34">
        <f t="shared" si="24"/>
        <v>0</v>
      </c>
      <c r="N131" s="34">
        <f t="shared" si="19"/>
        <v>48</v>
      </c>
      <c r="O131" s="36">
        <f t="shared" si="20"/>
        <v>0.157377049180328</v>
      </c>
      <c r="P131" s="34">
        <v>0</v>
      </c>
      <c r="Q131" s="72">
        <f t="shared" si="21"/>
        <v>55.5838382507903</v>
      </c>
      <c r="R131" s="34">
        <f t="shared" si="22"/>
        <v>127</v>
      </c>
      <c r="S131" s="36">
        <f t="shared" si="23"/>
        <v>0.416393442622951</v>
      </c>
      <c r="T131" s="34"/>
    </row>
    <row r="132" s="28" customFormat="1" customHeight="1" spans="1:20">
      <c r="A132" s="34">
        <v>128</v>
      </c>
      <c r="B132" s="69" t="s">
        <v>271</v>
      </c>
      <c r="C132" s="44" t="s">
        <v>272</v>
      </c>
      <c r="D132" s="70">
        <v>3.25</v>
      </c>
      <c r="E132" s="34">
        <f t="shared" si="13"/>
        <v>54.6875</v>
      </c>
      <c r="F132" s="34">
        <f t="shared" si="25"/>
        <v>121</v>
      </c>
      <c r="G132" s="36">
        <f t="shared" si="15"/>
        <v>0.39672131147541</v>
      </c>
      <c r="H132" s="71">
        <v>23</v>
      </c>
      <c r="I132" s="34">
        <f t="shared" si="16"/>
        <v>0.859277708592777</v>
      </c>
      <c r="J132" s="34">
        <f t="shared" si="17"/>
        <v>137</v>
      </c>
      <c r="K132" s="36">
        <f t="shared" si="18"/>
        <v>0.449180327868852</v>
      </c>
      <c r="L132" s="34">
        <v>0</v>
      </c>
      <c r="M132" s="34">
        <f t="shared" si="24"/>
        <v>0</v>
      </c>
      <c r="N132" s="34">
        <f t="shared" si="19"/>
        <v>48</v>
      </c>
      <c r="O132" s="36">
        <f t="shared" si="20"/>
        <v>0.157377049180328</v>
      </c>
      <c r="P132" s="34">
        <v>0</v>
      </c>
      <c r="Q132" s="72">
        <f t="shared" si="21"/>
        <v>55.5467777085928</v>
      </c>
      <c r="R132" s="34">
        <f t="shared" si="22"/>
        <v>128</v>
      </c>
      <c r="S132" s="36">
        <f t="shared" si="23"/>
        <v>0.419672131147541</v>
      </c>
      <c r="T132" s="34"/>
    </row>
    <row r="133" s="28" customFormat="1" customHeight="1" spans="1:20">
      <c r="A133" s="34">
        <v>129</v>
      </c>
      <c r="B133" s="69" t="s">
        <v>273</v>
      </c>
      <c r="C133" s="44" t="s">
        <v>274</v>
      </c>
      <c r="D133" s="70">
        <v>3.24</v>
      </c>
      <c r="E133" s="34">
        <f t="shared" ref="E133:E196" si="26">D133/MAX($D$5:$D$309)*70</f>
        <v>54.5192307692308</v>
      </c>
      <c r="F133" s="34">
        <f t="shared" si="25"/>
        <v>124</v>
      </c>
      <c r="G133" s="36">
        <f t="shared" ref="G133:G196" si="27">IFERROR(RANK(E133,$E$5:$E$309)/COUNT($E$5:$E$309),0)</f>
        <v>0.40655737704918</v>
      </c>
      <c r="H133" s="71">
        <v>27</v>
      </c>
      <c r="I133" s="34">
        <f t="shared" ref="I133:I196" si="28">H133/MAX($H$5:$H$309)*30</f>
        <v>1.00871731008717</v>
      </c>
      <c r="J133" s="34">
        <f t="shared" ref="J133:J196" si="29">RANK(I133,$I$5:$I$309)</f>
        <v>96</v>
      </c>
      <c r="K133" s="36">
        <f t="shared" ref="K133:K196" si="30">IFERROR(RANK(I133,$I$5:$I$309)/COUNT($I$5:$I$309),0)</f>
        <v>0.314754098360656</v>
      </c>
      <c r="L133" s="34">
        <v>0</v>
      </c>
      <c r="M133" s="34">
        <f t="shared" si="24"/>
        <v>0</v>
      </c>
      <c r="N133" s="34">
        <f t="shared" ref="N133:N196" si="31">RANK(M133,$M$5:$M$309)</f>
        <v>48</v>
      </c>
      <c r="O133" s="36">
        <f t="shared" ref="O133:O196" si="32">IFERROR(RANK(M133,$M$5:$M$309)/COUNT($M$5:$M$309),0)</f>
        <v>0.157377049180328</v>
      </c>
      <c r="P133" s="34">
        <v>0</v>
      </c>
      <c r="Q133" s="74">
        <f t="shared" ref="Q133:Q196" si="33">E133+I133+M133-P133</f>
        <v>55.5279480793179</v>
      </c>
      <c r="R133" s="34">
        <f t="shared" ref="R133:R196" si="34">RANK(Q133,$Q$5:$Q$309)</f>
        <v>129</v>
      </c>
      <c r="S133" s="36">
        <f t="shared" ref="S133:S196" si="35">IFERROR(RANK(Q133,$Q$5:$Q$309)/COUNT($Q$5:$Q$309),0)</f>
        <v>0.422950819672131</v>
      </c>
      <c r="T133" s="34"/>
    </row>
    <row r="134" s="28" customFormat="1" customHeight="1" spans="1:20">
      <c r="A134" s="34">
        <v>130</v>
      </c>
      <c r="B134" s="69" t="s">
        <v>275</v>
      </c>
      <c r="C134" s="44" t="s">
        <v>276</v>
      </c>
      <c r="D134" s="70">
        <v>3.27</v>
      </c>
      <c r="E134" s="34">
        <f t="shared" si="26"/>
        <v>55.0240384615385</v>
      </c>
      <c r="F134" s="34">
        <f t="shared" si="25"/>
        <v>119</v>
      </c>
      <c r="G134" s="36">
        <f t="shared" si="27"/>
        <v>0.390163934426229</v>
      </c>
      <c r="H134" s="71">
        <v>12</v>
      </c>
      <c r="I134" s="34">
        <f t="shared" si="28"/>
        <v>0.448318804483188</v>
      </c>
      <c r="J134" s="34">
        <f t="shared" si="29"/>
        <v>268</v>
      </c>
      <c r="K134" s="36">
        <f t="shared" si="30"/>
        <v>0.878688524590164</v>
      </c>
      <c r="L134" s="34">
        <v>0</v>
      </c>
      <c r="M134" s="34">
        <f t="shared" si="24"/>
        <v>0</v>
      </c>
      <c r="N134" s="34">
        <f t="shared" si="31"/>
        <v>48</v>
      </c>
      <c r="O134" s="36">
        <f t="shared" si="32"/>
        <v>0.157377049180328</v>
      </c>
      <c r="P134" s="34">
        <v>0</v>
      </c>
      <c r="Q134" s="72">
        <f t="shared" si="33"/>
        <v>55.4723572660216</v>
      </c>
      <c r="R134" s="34">
        <f t="shared" si="34"/>
        <v>131</v>
      </c>
      <c r="S134" s="36">
        <f t="shared" si="35"/>
        <v>0.429508196721311</v>
      </c>
      <c r="T134" s="34"/>
    </row>
    <row r="135" s="28" customFormat="1" customHeight="1" spans="1:20">
      <c r="A135" s="34">
        <v>131</v>
      </c>
      <c r="B135" s="69" t="s">
        <v>277</v>
      </c>
      <c r="C135" s="44" t="s">
        <v>278</v>
      </c>
      <c r="D135" s="70">
        <v>3.23</v>
      </c>
      <c r="E135" s="34">
        <f t="shared" si="26"/>
        <v>54.3509615384615</v>
      </c>
      <c r="F135" s="34">
        <f t="shared" si="25"/>
        <v>128</v>
      </c>
      <c r="G135" s="36">
        <f t="shared" si="27"/>
        <v>0.419672131147541</v>
      </c>
      <c r="H135" s="71">
        <v>31</v>
      </c>
      <c r="I135" s="34">
        <f t="shared" si="28"/>
        <v>1.15815691158157</v>
      </c>
      <c r="J135" s="34">
        <f t="shared" si="29"/>
        <v>67</v>
      </c>
      <c r="K135" s="36">
        <f t="shared" si="30"/>
        <v>0.219672131147541</v>
      </c>
      <c r="L135" s="34">
        <v>0</v>
      </c>
      <c r="M135" s="34">
        <f t="shared" si="24"/>
        <v>0</v>
      </c>
      <c r="N135" s="34">
        <f t="shared" si="31"/>
        <v>48</v>
      </c>
      <c r="O135" s="36">
        <f t="shared" si="32"/>
        <v>0.157377049180328</v>
      </c>
      <c r="P135" s="34">
        <v>0</v>
      </c>
      <c r="Q135" s="72">
        <f t="shared" si="33"/>
        <v>55.5091184500431</v>
      </c>
      <c r="R135" s="34">
        <f t="shared" si="34"/>
        <v>130</v>
      </c>
      <c r="S135" s="36">
        <f t="shared" si="35"/>
        <v>0.426229508196721</v>
      </c>
      <c r="T135" s="34"/>
    </row>
    <row r="136" s="28" customFormat="1" customHeight="1" spans="1:20">
      <c r="A136" s="34">
        <v>132</v>
      </c>
      <c r="B136" s="69" t="s">
        <v>279</v>
      </c>
      <c r="C136" s="44" t="s">
        <v>280</v>
      </c>
      <c r="D136" s="70">
        <v>3.23</v>
      </c>
      <c r="E136" s="34">
        <f t="shared" si="26"/>
        <v>54.3509615384615</v>
      </c>
      <c r="F136" s="34">
        <f t="shared" si="25"/>
        <v>128</v>
      </c>
      <c r="G136" s="36">
        <f t="shared" si="27"/>
        <v>0.419672131147541</v>
      </c>
      <c r="H136" s="71">
        <v>20</v>
      </c>
      <c r="I136" s="34">
        <f t="shared" si="28"/>
        <v>0.74719800747198</v>
      </c>
      <c r="J136" s="34">
        <f t="shared" si="29"/>
        <v>167</v>
      </c>
      <c r="K136" s="36">
        <f t="shared" si="30"/>
        <v>0.547540983606557</v>
      </c>
      <c r="L136" s="34">
        <v>0</v>
      </c>
      <c r="M136" s="34">
        <f t="shared" si="24"/>
        <v>0</v>
      </c>
      <c r="N136" s="34">
        <f t="shared" si="31"/>
        <v>48</v>
      </c>
      <c r="O136" s="36">
        <f t="shared" si="32"/>
        <v>0.157377049180328</v>
      </c>
      <c r="P136" s="34">
        <v>0</v>
      </c>
      <c r="Q136" s="72">
        <f t="shared" si="33"/>
        <v>55.0981595459335</v>
      </c>
      <c r="R136" s="34">
        <f t="shared" si="34"/>
        <v>133</v>
      </c>
      <c r="S136" s="36">
        <f t="shared" si="35"/>
        <v>0.436065573770492</v>
      </c>
      <c r="T136" s="34"/>
    </row>
    <row r="137" s="28" customFormat="1" customHeight="1" spans="1:20">
      <c r="A137" s="34">
        <v>133</v>
      </c>
      <c r="B137" s="73" t="s">
        <v>281</v>
      </c>
      <c r="C137" s="73" t="s">
        <v>282</v>
      </c>
      <c r="D137" s="70">
        <v>3.24</v>
      </c>
      <c r="E137" s="34">
        <f t="shared" si="26"/>
        <v>54.5192307692308</v>
      </c>
      <c r="F137" s="34">
        <f t="shared" si="25"/>
        <v>124</v>
      </c>
      <c r="G137" s="36">
        <f t="shared" si="27"/>
        <v>0.40655737704918</v>
      </c>
      <c r="H137" s="71">
        <v>15</v>
      </c>
      <c r="I137" s="34">
        <f t="shared" si="28"/>
        <v>0.560398505603985</v>
      </c>
      <c r="J137" s="34">
        <f t="shared" si="29"/>
        <v>230</v>
      </c>
      <c r="K137" s="36">
        <f t="shared" si="30"/>
        <v>0.754098360655738</v>
      </c>
      <c r="L137" s="34">
        <v>0</v>
      </c>
      <c r="M137" s="34">
        <f t="shared" si="24"/>
        <v>0</v>
      </c>
      <c r="N137" s="34">
        <f t="shared" si="31"/>
        <v>48</v>
      </c>
      <c r="O137" s="36">
        <f t="shared" si="32"/>
        <v>0.157377049180328</v>
      </c>
      <c r="P137" s="34">
        <v>0</v>
      </c>
      <c r="Q137" s="72">
        <f t="shared" si="33"/>
        <v>55.0796292748348</v>
      </c>
      <c r="R137" s="34">
        <f t="shared" si="34"/>
        <v>134</v>
      </c>
      <c r="S137" s="36">
        <f t="shared" si="35"/>
        <v>0.439344262295082</v>
      </c>
      <c r="T137" s="34"/>
    </row>
    <row r="138" s="28" customFormat="1" customHeight="1" spans="1:20">
      <c r="A138" s="34">
        <v>134</v>
      </c>
      <c r="B138" s="69" t="s">
        <v>283</v>
      </c>
      <c r="C138" s="44" t="s">
        <v>284</v>
      </c>
      <c r="D138" s="70">
        <v>3.2</v>
      </c>
      <c r="E138" s="34">
        <f t="shared" si="26"/>
        <v>53.8461538461538</v>
      </c>
      <c r="F138" s="34">
        <f t="shared" si="25"/>
        <v>136</v>
      </c>
      <c r="G138" s="36">
        <f t="shared" si="27"/>
        <v>0.445901639344262</v>
      </c>
      <c r="H138" s="71">
        <v>34</v>
      </c>
      <c r="I138" s="34">
        <f t="shared" si="28"/>
        <v>1.27023661270237</v>
      </c>
      <c r="J138" s="34">
        <f t="shared" si="29"/>
        <v>53</v>
      </c>
      <c r="K138" s="36">
        <f t="shared" si="30"/>
        <v>0.173770491803279</v>
      </c>
      <c r="L138" s="34">
        <v>0</v>
      </c>
      <c r="M138" s="34">
        <f t="shared" si="24"/>
        <v>0</v>
      </c>
      <c r="N138" s="34">
        <f t="shared" si="31"/>
        <v>48</v>
      </c>
      <c r="O138" s="36">
        <f t="shared" si="32"/>
        <v>0.157377049180328</v>
      </c>
      <c r="P138" s="34">
        <v>0</v>
      </c>
      <c r="Q138" s="74">
        <f t="shared" si="33"/>
        <v>55.1163904588562</v>
      </c>
      <c r="R138" s="34">
        <f t="shared" si="34"/>
        <v>132</v>
      </c>
      <c r="S138" s="36">
        <f t="shared" si="35"/>
        <v>0.432786885245902</v>
      </c>
      <c r="T138" s="34"/>
    </row>
    <row r="139" s="28" customFormat="1" customHeight="1" spans="1:20">
      <c r="A139" s="34">
        <v>135</v>
      </c>
      <c r="B139" s="69" t="s">
        <v>285</v>
      </c>
      <c r="C139" s="44" t="s">
        <v>286</v>
      </c>
      <c r="D139" s="70">
        <v>3.21</v>
      </c>
      <c r="E139" s="34">
        <f t="shared" si="26"/>
        <v>54.0144230769231</v>
      </c>
      <c r="F139" s="34">
        <f t="shared" si="25"/>
        <v>133</v>
      </c>
      <c r="G139" s="36">
        <f t="shared" si="27"/>
        <v>0.436065573770492</v>
      </c>
      <c r="H139" s="71">
        <v>28</v>
      </c>
      <c r="I139" s="34">
        <f t="shared" si="28"/>
        <v>1.04607721046077</v>
      </c>
      <c r="J139" s="34">
        <f t="shared" si="29"/>
        <v>90</v>
      </c>
      <c r="K139" s="36">
        <f t="shared" si="30"/>
        <v>0.295081967213115</v>
      </c>
      <c r="L139" s="34">
        <v>0</v>
      </c>
      <c r="M139" s="34">
        <f t="shared" si="24"/>
        <v>0</v>
      </c>
      <c r="N139" s="34">
        <f t="shared" si="31"/>
        <v>48</v>
      </c>
      <c r="O139" s="36">
        <f t="shared" si="32"/>
        <v>0.157377049180328</v>
      </c>
      <c r="P139" s="34">
        <v>0</v>
      </c>
      <c r="Q139" s="74">
        <f t="shared" si="33"/>
        <v>55.0605002873838</v>
      </c>
      <c r="R139" s="34">
        <f t="shared" si="34"/>
        <v>135</v>
      </c>
      <c r="S139" s="36">
        <f t="shared" si="35"/>
        <v>0.442622950819672</v>
      </c>
      <c r="T139" s="34"/>
    </row>
    <row r="140" s="28" customFormat="1" customHeight="1" spans="1:20">
      <c r="A140" s="34">
        <v>136</v>
      </c>
      <c r="B140" s="69" t="s">
        <v>287</v>
      </c>
      <c r="C140" s="44" t="s">
        <v>288</v>
      </c>
      <c r="D140" s="70">
        <v>3.22</v>
      </c>
      <c r="E140" s="34">
        <f t="shared" si="26"/>
        <v>54.1826923076923</v>
      </c>
      <c r="F140" s="34">
        <f t="shared" si="25"/>
        <v>131</v>
      </c>
      <c r="G140" s="36">
        <f t="shared" si="27"/>
        <v>0.429508196721311</v>
      </c>
      <c r="H140" s="71">
        <v>22</v>
      </c>
      <c r="I140" s="34">
        <f t="shared" si="28"/>
        <v>0.821917808219178</v>
      </c>
      <c r="J140" s="34">
        <f t="shared" si="29"/>
        <v>147</v>
      </c>
      <c r="K140" s="36">
        <f t="shared" si="30"/>
        <v>0.481967213114754</v>
      </c>
      <c r="L140" s="34">
        <v>0</v>
      </c>
      <c r="M140" s="34">
        <f t="shared" si="24"/>
        <v>0</v>
      </c>
      <c r="N140" s="34">
        <f t="shared" si="31"/>
        <v>48</v>
      </c>
      <c r="O140" s="36">
        <f t="shared" si="32"/>
        <v>0.157377049180328</v>
      </c>
      <c r="P140" s="34">
        <v>0</v>
      </c>
      <c r="Q140" s="72">
        <f t="shared" si="33"/>
        <v>55.0046101159115</v>
      </c>
      <c r="R140" s="34">
        <f t="shared" si="34"/>
        <v>136</v>
      </c>
      <c r="S140" s="36">
        <f t="shared" si="35"/>
        <v>0.445901639344262</v>
      </c>
      <c r="T140" s="34"/>
    </row>
    <row r="141" s="28" customFormat="1" customHeight="1" spans="1:20">
      <c r="A141" s="34">
        <v>137</v>
      </c>
      <c r="B141" s="69" t="s">
        <v>289</v>
      </c>
      <c r="C141" s="44" t="s">
        <v>290</v>
      </c>
      <c r="D141" s="70">
        <v>3.21</v>
      </c>
      <c r="E141" s="34">
        <f t="shared" si="26"/>
        <v>54.0144230769231</v>
      </c>
      <c r="F141" s="34">
        <f t="shared" si="25"/>
        <v>133</v>
      </c>
      <c r="G141" s="36">
        <f t="shared" si="27"/>
        <v>0.436065573770492</v>
      </c>
      <c r="H141" s="71">
        <v>25</v>
      </c>
      <c r="I141" s="34">
        <f t="shared" si="28"/>
        <v>0.933997509339975</v>
      </c>
      <c r="J141" s="34">
        <f t="shared" si="29"/>
        <v>112</v>
      </c>
      <c r="K141" s="36">
        <f t="shared" si="30"/>
        <v>0.367213114754098</v>
      </c>
      <c r="L141" s="34">
        <v>0</v>
      </c>
      <c r="M141" s="34">
        <f t="shared" si="24"/>
        <v>0</v>
      </c>
      <c r="N141" s="34">
        <f t="shared" si="31"/>
        <v>48</v>
      </c>
      <c r="O141" s="36">
        <f t="shared" si="32"/>
        <v>0.157377049180328</v>
      </c>
      <c r="P141" s="34">
        <v>0</v>
      </c>
      <c r="Q141" s="74">
        <f t="shared" si="33"/>
        <v>54.948420586263</v>
      </c>
      <c r="R141" s="34">
        <f t="shared" si="34"/>
        <v>137</v>
      </c>
      <c r="S141" s="36">
        <f t="shared" si="35"/>
        <v>0.449180327868852</v>
      </c>
      <c r="T141" s="34"/>
    </row>
    <row r="142" s="28" customFormat="1" customHeight="1" spans="1:20">
      <c r="A142" s="34">
        <v>138</v>
      </c>
      <c r="B142" s="69" t="s">
        <v>291</v>
      </c>
      <c r="C142" s="44" t="s">
        <v>292</v>
      </c>
      <c r="D142" s="70">
        <v>3.2</v>
      </c>
      <c r="E142" s="34">
        <f t="shared" si="26"/>
        <v>53.8461538461538</v>
      </c>
      <c r="F142" s="34">
        <f t="shared" si="25"/>
        <v>136</v>
      </c>
      <c r="G142" s="36">
        <f t="shared" si="27"/>
        <v>0.445901639344262</v>
      </c>
      <c r="H142" s="71">
        <v>26</v>
      </c>
      <c r="I142" s="34">
        <f t="shared" si="28"/>
        <v>0.971357409713574</v>
      </c>
      <c r="J142" s="34">
        <f t="shared" si="29"/>
        <v>102</v>
      </c>
      <c r="K142" s="36">
        <f t="shared" si="30"/>
        <v>0.334426229508197</v>
      </c>
      <c r="L142" s="34">
        <v>0</v>
      </c>
      <c r="M142" s="34">
        <f t="shared" si="24"/>
        <v>0</v>
      </c>
      <c r="N142" s="34">
        <f t="shared" si="31"/>
        <v>48</v>
      </c>
      <c r="O142" s="36">
        <f t="shared" si="32"/>
        <v>0.157377049180328</v>
      </c>
      <c r="P142" s="34">
        <v>0</v>
      </c>
      <c r="Q142" s="74">
        <f t="shared" si="33"/>
        <v>54.8175112558674</v>
      </c>
      <c r="R142" s="34">
        <f t="shared" si="34"/>
        <v>139</v>
      </c>
      <c r="S142" s="36">
        <f t="shared" si="35"/>
        <v>0.455737704918033</v>
      </c>
      <c r="T142" s="34"/>
    </row>
    <row r="143" s="28" customFormat="1" customHeight="1" spans="1:20">
      <c r="A143" s="34">
        <v>139</v>
      </c>
      <c r="B143" s="69" t="s">
        <v>293</v>
      </c>
      <c r="C143" s="44" t="s">
        <v>294</v>
      </c>
      <c r="D143" s="70">
        <v>3.22</v>
      </c>
      <c r="E143" s="34">
        <f t="shared" si="26"/>
        <v>54.1826923076923</v>
      </c>
      <c r="F143" s="34">
        <f t="shared" si="25"/>
        <v>131</v>
      </c>
      <c r="G143" s="36">
        <f t="shared" si="27"/>
        <v>0.429508196721311</v>
      </c>
      <c r="H143" s="71">
        <v>16</v>
      </c>
      <c r="I143" s="34">
        <f t="shared" si="28"/>
        <v>0.597758405977584</v>
      </c>
      <c r="J143" s="34">
        <f t="shared" si="29"/>
        <v>213</v>
      </c>
      <c r="K143" s="36">
        <f t="shared" si="30"/>
        <v>0.698360655737705</v>
      </c>
      <c r="L143" s="34">
        <v>0</v>
      </c>
      <c r="M143" s="34">
        <f t="shared" si="24"/>
        <v>0</v>
      </c>
      <c r="N143" s="34">
        <f t="shared" si="31"/>
        <v>48</v>
      </c>
      <c r="O143" s="36">
        <f t="shared" si="32"/>
        <v>0.157377049180328</v>
      </c>
      <c r="P143" s="34">
        <v>0</v>
      </c>
      <c r="Q143" s="72">
        <f t="shared" si="33"/>
        <v>54.7804507136699</v>
      </c>
      <c r="R143" s="34">
        <f t="shared" si="34"/>
        <v>140</v>
      </c>
      <c r="S143" s="36">
        <f t="shared" si="35"/>
        <v>0.459016393442623</v>
      </c>
      <c r="T143" s="34"/>
    </row>
    <row r="144" s="28" customFormat="1" customHeight="1" spans="1:20">
      <c r="A144" s="34">
        <v>140</v>
      </c>
      <c r="B144" s="69" t="s">
        <v>295</v>
      </c>
      <c r="C144" s="44" t="s">
        <v>296</v>
      </c>
      <c r="D144" s="70">
        <v>3.18</v>
      </c>
      <c r="E144" s="34">
        <f t="shared" si="26"/>
        <v>53.5096153846154</v>
      </c>
      <c r="F144" s="34">
        <f t="shared" si="25"/>
        <v>143</v>
      </c>
      <c r="G144" s="36">
        <f t="shared" si="27"/>
        <v>0.468852459016393</v>
      </c>
      <c r="H144" s="71">
        <v>31</v>
      </c>
      <c r="I144" s="34">
        <f t="shared" si="28"/>
        <v>1.15815691158157</v>
      </c>
      <c r="J144" s="34">
        <f t="shared" si="29"/>
        <v>67</v>
      </c>
      <c r="K144" s="36">
        <f t="shared" si="30"/>
        <v>0.219672131147541</v>
      </c>
      <c r="L144" s="34">
        <v>0</v>
      </c>
      <c r="M144" s="34">
        <f t="shared" si="24"/>
        <v>0</v>
      </c>
      <c r="N144" s="34">
        <f t="shared" si="31"/>
        <v>48</v>
      </c>
      <c r="O144" s="36">
        <f t="shared" si="32"/>
        <v>0.157377049180328</v>
      </c>
      <c r="P144" s="34">
        <v>0</v>
      </c>
      <c r="Q144" s="72">
        <f t="shared" si="33"/>
        <v>54.667772296197</v>
      </c>
      <c r="R144" s="34">
        <f t="shared" si="34"/>
        <v>141</v>
      </c>
      <c r="S144" s="36">
        <f t="shared" si="35"/>
        <v>0.462295081967213</v>
      </c>
      <c r="T144" s="34"/>
    </row>
    <row r="145" s="28" customFormat="1" customHeight="1" spans="1:20">
      <c r="A145" s="34">
        <v>141</v>
      </c>
      <c r="B145" s="69" t="s">
        <v>297</v>
      </c>
      <c r="C145" s="44" t="s">
        <v>298</v>
      </c>
      <c r="D145" s="70">
        <v>3.18</v>
      </c>
      <c r="E145" s="34">
        <f t="shared" si="26"/>
        <v>53.5096153846154</v>
      </c>
      <c r="F145" s="34">
        <f t="shared" si="25"/>
        <v>143</v>
      </c>
      <c r="G145" s="36">
        <f t="shared" si="27"/>
        <v>0.468852459016393</v>
      </c>
      <c r="H145" s="71">
        <v>30</v>
      </c>
      <c r="I145" s="34">
        <f t="shared" si="28"/>
        <v>1.12079701120797</v>
      </c>
      <c r="J145" s="34">
        <f t="shared" si="29"/>
        <v>77</v>
      </c>
      <c r="K145" s="36">
        <f t="shared" si="30"/>
        <v>0.252459016393443</v>
      </c>
      <c r="L145" s="34">
        <v>0</v>
      </c>
      <c r="M145" s="34">
        <f t="shared" si="24"/>
        <v>0</v>
      </c>
      <c r="N145" s="34">
        <f t="shared" si="31"/>
        <v>48</v>
      </c>
      <c r="O145" s="36">
        <f t="shared" si="32"/>
        <v>0.157377049180328</v>
      </c>
      <c r="P145" s="34">
        <v>0</v>
      </c>
      <c r="Q145" s="72">
        <f t="shared" si="33"/>
        <v>54.6304123958234</v>
      </c>
      <c r="R145" s="34">
        <f t="shared" si="34"/>
        <v>142</v>
      </c>
      <c r="S145" s="36">
        <f t="shared" si="35"/>
        <v>0.465573770491803</v>
      </c>
      <c r="T145" s="34"/>
    </row>
    <row r="146" s="13" customFormat="1" customHeight="1" spans="1:20">
      <c r="A146" s="34">
        <v>142</v>
      </c>
      <c r="B146" s="69" t="s">
        <v>299</v>
      </c>
      <c r="C146" s="44" t="s">
        <v>300</v>
      </c>
      <c r="D146" s="70">
        <v>3.19</v>
      </c>
      <c r="E146" s="34">
        <f t="shared" si="26"/>
        <v>53.6778846153846</v>
      </c>
      <c r="F146" s="34">
        <f t="shared" si="25"/>
        <v>140</v>
      </c>
      <c r="G146" s="36">
        <f t="shared" si="27"/>
        <v>0.459016393442623</v>
      </c>
      <c r="H146" s="71">
        <v>24</v>
      </c>
      <c r="I146" s="34">
        <f t="shared" si="28"/>
        <v>0.896637608966376</v>
      </c>
      <c r="J146" s="34">
        <f t="shared" si="29"/>
        <v>120</v>
      </c>
      <c r="K146" s="36">
        <f t="shared" si="30"/>
        <v>0.39344262295082</v>
      </c>
      <c r="L146" s="34">
        <v>0</v>
      </c>
      <c r="M146" s="34">
        <f t="shared" si="24"/>
        <v>0</v>
      </c>
      <c r="N146" s="34">
        <f t="shared" si="31"/>
        <v>48</v>
      </c>
      <c r="O146" s="36">
        <f t="shared" si="32"/>
        <v>0.157377049180328</v>
      </c>
      <c r="P146" s="34">
        <v>0</v>
      </c>
      <c r="Q146" s="72">
        <f t="shared" si="33"/>
        <v>54.574522224351</v>
      </c>
      <c r="R146" s="34">
        <f t="shared" si="34"/>
        <v>143</v>
      </c>
      <c r="S146" s="36">
        <f t="shared" si="35"/>
        <v>0.468852459016393</v>
      </c>
      <c r="T146" s="17"/>
    </row>
    <row r="147" s="13" customFormat="1" customHeight="1" spans="1:20">
      <c r="A147" s="34">
        <v>143</v>
      </c>
      <c r="B147" s="73" t="s">
        <v>301</v>
      </c>
      <c r="C147" s="73" t="s">
        <v>302</v>
      </c>
      <c r="D147" s="70">
        <v>3.21</v>
      </c>
      <c r="E147" s="34">
        <f t="shared" si="26"/>
        <v>54.0144230769231</v>
      </c>
      <c r="F147" s="34">
        <f t="shared" si="25"/>
        <v>133</v>
      </c>
      <c r="G147" s="36">
        <f t="shared" si="27"/>
        <v>0.436065573770492</v>
      </c>
      <c r="H147" s="71">
        <v>12</v>
      </c>
      <c r="I147" s="34">
        <f t="shared" si="28"/>
        <v>0.448318804483188</v>
      </c>
      <c r="J147" s="34">
        <f t="shared" si="29"/>
        <v>268</v>
      </c>
      <c r="K147" s="36">
        <f t="shared" si="30"/>
        <v>0.878688524590164</v>
      </c>
      <c r="L147" s="34">
        <v>0</v>
      </c>
      <c r="M147" s="34">
        <f t="shared" si="24"/>
        <v>0</v>
      </c>
      <c r="N147" s="34">
        <f t="shared" si="31"/>
        <v>48</v>
      </c>
      <c r="O147" s="36">
        <f t="shared" si="32"/>
        <v>0.157377049180328</v>
      </c>
      <c r="P147" s="34">
        <v>0</v>
      </c>
      <c r="Q147" s="72">
        <f t="shared" si="33"/>
        <v>54.4627418814063</v>
      </c>
      <c r="R147" s="34">
        <f t="shared" si="34"/>
        <v>144</v>
      </c>
      <c r="S147" s="36">
        <f t="shared" si="35"/>
        <v>0.472131147540984</v>
      </c>
      <c r="T147" s="17"/>
    </row>
    <row r="148" s="13" customFormat="1" customHeight="1" spans="1:20">
      <c r="A148" s="34">
        <v>144</v>
      </c>
      <c r="B148" s="69" t="s">
        <v>303</v>
      </c>
      <c r="C148" s="44" t="s">
        <v>304</v>
      </c>
      <c r="D148" s="70">
        <v>2.97</v>
      </c>
      <c r="E148" s="34">
        <f t="shared" si="26"/>
        <v>49.9759615384615</v>
      </c>
      <c r="F148" s="34">
        <f t="shared" si="25"/>
        <v>193</v>
      </c>
      <c r="G148" s="36">
        <f t="shared" si="27"/>
        <v>0.632786885245902</v>
      </c>
      <c r="H148" s="71">
        <v>24</v>
      </c>
      <c r="I148" s="34">
        <f t="shared" si="28"/>
        <v>0.896637608966376</v>
      </c>
      <c r="J148" s="34">
        <f t="shared" si="29"/>
        <v>120</v>
      </c>
      <c r="K148" s="36">
        <f t="shared" si="30"/>
        <v>0.39344262295082</v>
      </c>
      <c r="L148" s="17">
        <v>4</v>
      </c>
      <c r="M148" s="34">
        <f t="shared" si="24"/>
        <v>4</v>
      </c>
      <c r="N148" s="34">
        <f t="shared" si="31"/>
        <v>29</v>
      </c>
      <c r="O148" s="36">
        <f t="shared" si="32"/>
        <v>0.0950819672131148</v>
      </c>
      <c r="P148" s="34">
        <v>0</v>
      </c>
      <c r="Q148" s="74">
        <f t="shared" si="33"/>
        <v>54.8725991474279</v>
      </c>
      <c r="R148" s="34">
        <f t="shared" si="34"/>
        <v>138</v>
      </c>
      <c r="S148" s="36">
        <f t="shared" si="35"/>
        <v>0.452459016393443</v>
      </c>
      <c r="T148" s="17"/>
    </row>
    <row r="149" s="13" customFormat="1" customHeight="1" spans="1:20">
      <c r="A149" s="34">
        <v>145</v>
      </c>
      <c r="B149" s="69" t="s">
        <v>305</v>
      </c>
      <c r="C149" s="44" t="s">
        <v>306</v>
      </c>
      <c r="D149" s="70">
        <v>3.19</v>
      </c>
      <c r="E149" s="34">
        <f t="shared" si="26"/>
        <v>53.6778846153846</v>
      </c>
      <c r="F149" s="34">
        <f t="shared" si="25"/>
        <v>140</v>
      </c>
      <c r="G149" s="36">
        <f t="shared" si="27"/>
        <v>0.459016393442623</v>
      </c>
      <c r="H149" s="71">
        <v>20</v>
      </c>
      <c r="I149" s="34">
        <f t="shared" si="28"/>
        <v>0.74719800747198</v>
      </c>
      <c r="J149" s="34">
        <f t="shared" si="29"/>
        <v>167</v>
      </c>
      <c r="K149" s="36">
        <f t="shared" si="30"/>
        <v>0.547540983606557</v>
      </c>
      <c r="L149" s="34">
        <v>0</v>
      </c>
      <c r="M149" s="34">
        <f t="shared" ref="M149:M212" si="36">IF(L149&gt;=50,50,L149)</f>
        <v>0</v>
      </c>
      <c r="N149" s="34">
        <f t="shared" si="31"/>
        <v>48</v>
      </c>
      <c r="O149" s="36">
        <f t="shared" si="32"/>
        <v>0.157377049180328</v>
      </c>
      <c r="P149" s="34">
        <v>0</v>
      </c>
      <c r="Q149" s="74">
        <f t="shared" si="33"/>
        <v>54.4250826228566</v>
      </c>
      <c r="R149" s="34">
        <f t="shared" si="34"/>
        <v>145</v>
      </c>
      <c r="S149" s="36">
        <f t="shared" si="35"/>
        <v>0.475409836065574</v>
      </c>
      <c r="T149" s="17"/>
    </row>
    <row r="150" s="13" customFormat="1" customHeight="1" spans="1:20">
      <c r="A150" s="34">
        <v>146</v>
      </c>
      <c r="B150" s="73" t="s">
        <v>307</v>
      </c>
      <c r="C150" s="73" t="s">
        <v>308</v>
      </c>
      <c r="D150" s="70">
        <v>3.2</v>
      </c>
      <c r="E150" s="34">
        <f t="shared" si="26"/>
        <v>53.8461538461538</v>
      </c>
      <c r="F150" s="34">
        <f t="shared" si="25"/>
        <v>136</v>
      </c>
      <c r="G150" s="36">
        <f t="shared" si="27"/>
        <v>0.445901639344262</v>
      </c>
      <c r="H150" s="71">
        <v>12</v>
      </c>
      <c r="I150" s="34">
        <f t="shared" si="28"/>
        <v>0.448318804483188</v>
      </c>
      <c r="J150" s="34">
        <f t="shared" si="29"/>
        <v>268</v>
      </c>
      <c r="K150" s="36">
        <f t="shared" si="30"/>
        <v>0.878688524590164</v>
      </c>
      <c r="L150" s="34">
        <v>0</v>
      </c>
      <c r="M150" s="34">
        <f t="shared" si="36"/>
        <v>0</v>
      </c>
      <c r="N150" s="34">
        <f t="shared" si="31"/>
        <v>48</v>
      </c>
      <c r="O150" s="36">
        <f t="shared" si="32"/>
        <v>0.157377049180328</v>
      </c>
      <c r="P150" s="34">
        <v>0</v>
      </c>
      <c r="Q150" s="72">
        <f t="shared" si="33"/>
        <v>54.294472650637</v>
      </c>
      <c r="R150" s="34">
        <f t="shared" si="34"/>
        <v>146</v>
      </c>
      <c r="S150" s="36">
        <f t="shared" si="35"/>
        <v>0.478688524590164</v>
      </c>
      <c r="T150" s="17"/>
    </row>
    <row r="151" s="13" customFormat="1" customHeight="1" spans="1:20">
      <c r="A151" s="34">
        <v>147</v>
      </c>
      <c r="B151" s="73" t="s">
        <v>309</v>
      </c>
      <c r="C151" s="73" t="s">
        <v>310</v>
      </c>
      <c r="D151" s="70">
        <v>3.2</v>
      </c>
      <c r="E151" s="34">
        <f t="shared" si="26"/>
        <v>53.8461538461538</v>
      </c>
      <c r="F151" s="34">
        <f t="shared" si="25"/>
        <v>136</v>
      </c>
      <c r="G151" s="36">
        <f t="shared" si="27"/>
        <v>0.445901639344262</v>
      </c>
      <c r="H151" s="71">
        <v>12</v>
      </c>
      <c r="I151" s="34">
        <f t="shared" si="28"/>
        <v>0.448318804483188</v>
      </c>
      <c r="J151" s="34">
        <f t="shared" si="29"/>
        <v>268</v>
      </c>
      <c r="K151" s="36">
        <f t="shared" si="30"/>
        <v>0.878688524590164</v>
      </c>
      <c r="L151" s="34">
        <v>0</v>
      </c>
      <c r="M151" s="34">
        <f t="shared" si="36"/>
        <v>0</v>
      </c>
      <c r="N151" s="34">
        <f t="shared" si="31"/>
        <v>48</v>
      </c>
      <c r="O151" s="36">
        <f t="shared" si="32"/>
        <v>0.157377049180328</v>
      </c>
      <c r="P151" s="34">
        <v>0</v>
      </c>
      <c r="Q151" s="72">
        <f t="shared" si="33"/>
        <v>54.294472650637</v>
      </c>
      <c r="R151" s="34">
        <f t="shared" si="34"/>
        <v>146</v>
      </c>
      <c r="S151" s="36">
        <f t="shared" si="35"/>
        <v>0.478688524590164</v>
      </c>
      <c r="T151" s="17"/>
    </row>
    <row r="152" s="13" customFormat="1" customHeight="1" spans="1:20">
      <c r="A152" s="34">
        <v>148</v>
      </c>
      <c r="B152" s="69" t="s">
        <v>311</v>
      </c>
      <c r="C152" s="44" t="s">
        <v>312</v>
      </c>
      <c r="D152" s="70">
        <v>3.18</v>
      </c>
      <c r="E152" s="34">
        <f t="shared" si="26"/>
        <v>53.5096153846154</v>
      </c>
      <c r="F152" s="34">
        <f t="shared" si="25"/>
        <v>143</v>
      </c>
      <c r="G152" s="36">
        <f t="shared" si="27"/>
        <v>0.468852459016393</v>
      </c>
      <c r="H152" s="71">
        <v>18</v>
      </c>
      <c r="I152" s="34">
        <f t="shared" si="28"/>
        <v>0.672478206724782</v>
      </c>
      <c r="J152" s="34">
        <f t="shared" si="29"/>
        <v>192</v>
      </c>
      <c r="K152" s="36">
        <f t="shared" si="30"/>
        <v>0.629508196721312</v>
      </c>
      <c r="L152" s="34">
        <v>0</v>
      </c>
      <c r="M152" s="34">
        <f t="shared" si="36"/>
        <v>0</v>
      </c>
      <c r="N152" s="34">
        <f t="shared" si="31"/>
        <v>48</v>
      </c>
      <c r="O152" s="36">
        <f t="shared" si="32"/>
        <v>0.157377049180328</v>
      </c>
      <c r="P152" s="34">
        <v>0</v>
      </c>
      <c r="Q152" s="74">
        <f t="shared" si="33"/>
        <v>54.1820935913402</v>
      </c>
      <c r="R152" s="34">
        <f t="shared" si="34"/>
        <v>148</v>
      </c>
      <c r="S152" s="36">
        <f t="shared" si="35"/>
        <v>0.485245901639344</v>
      </c>
      <c r="T152" s="17"/>
    </row>
    <row r="153" s="13" customFormat="1" customHeight="1" spans="1:20">
      <c r="A153" s="34">
        <v>149</v>
      </c>
      <c r="B153" s="69" t="s">
        <v>313</v>
      </c>
      <c r="C153" s="44" t="s">
        <v>314</v>
      </c>
      <c r="D153" s="70">
        <v>3.17</v>
      </c>
      <c r="E153" s="34">
        <f t="shared" si="26"/>
        <v>53.3413461538462</v>
      </c>
      <c r="F153" s="34">
        <f t="shared" si="25"/>
        <v>150</v>
      </c>
      <c r="G153" s="36">
        <f t="shared" si="27"/>
        <v>0.491803278688525</v>
      </c>
      <c r="H153" s="71">
        <v>22</v>
      </c>
      <c r="I153" s="34">
        <f t="shared" si="28"/>
        <v>0.821917808219178</v>
      </c>
      <c r="J153" s="34">
        <f t="shared" si="29"/>
        <v>147</v>
      </c>
      <c r="K153" s="36">
        <f t="shared" si="30"/>
        <v>0.481967213114754</v>
      </c>
      <c r="L153" s="34">
        <v>0</v>
      </c>
      <c r="M153" s="34">
        <f t="shared" si="36"/>
        <v>0</v>
      </c>
      <c r="N153" s="34">
        <f t="shared" si="31"/>
        <v>48</v>
      </c>
      <c r="O153" s="36">
        <f t="shared" si="32"/>
        <v>0.157377049180328</v>
      </c>
      <c r="P153" s="34">
        <v>0</v>
      </c>
      <c r="Q153" s="72">
        <f t="shared" si="33"/>
        <v>54.1632639620653</v>
      </c>
      <c r="R153" s="34">
        <f t="shared" si="34"/>
        <v>149</v>
      </c>
      <c r="S153" s="36">
        <f t="shared" si="35"/>
        <v>0.488524590163934</v>
      </c>
      <c r="T153" s="17"/>
    </row>
    <row r="154" s="13" customFormat="1" customHeight="1" spans="1:20">
      <c r="A154" s="34">
        <v>150</v>
      </c>
      <c r="B154" s="73" t="s">
        <v>315</v>
      </c>
      <c r="C154" s="73" t="s">
        <v>316</v>
      </c>
      <c r="D154" s="70">
        <v>3.18</v>
      </c>
      <c r="E154" s="34">
        <f t="shared" si="26"/>
        <v>53.5096153846154</v>
      </c>
      <c r="F154" s="34">
        <f t="shared" si="25"/>
        <v>143</v>
      </c>
      <c r="G154" s="36">
        <f t="shared" si="27"/>
        <v>0.468852459016393</v>
      </c>
      <c r="H154" s="71">
        <v>17</v>
      </c>
      <c r="I154" s="34">
        <f t="shared" si="28"/>
        <v>0.635118306351183</v>
      </c>
      <c r="J154" s="34">
        <f t="shared" si="29"/>
        <v>205</v>
      </c>
      <c r="K154" s="36">
        <f t="shared" si="30"/>
        <v>0.672131147540984</v>
      </c>
      <c r="L154" s="34">
        <v>0</v>
      </c>
      <c r="M154" s="34">
        <f t="shared" si="36"/>
        <v>0</v>
      </c>
      <c r="N154" s="34">
        <f t="shared" si="31"/>
        <v>48</v>
      </c>
      <c r="O154" s="36">
        <f t="shared" si="32"/>
        <v>0.157377049180328</v>
      </c>
      <c r="P154" s="34">
        <v>0</v>
      </c>
      <c r="Q154" s="72">
        <f t="shared" si="33"/>
        <v>54.1447336909666</v>
      </c>
      <c r="R154" s="34">
        <f t="shared" si="34"/>
        <v>150</v>
      </c>
      <c r="S154" s="36">
        <f t="shared" si="35"/>
        <v>0.491803278688525</v>
      </c>
      <c r="T154" s="17"/>
    </row>
    <row r="155" s="13" customFormat="1" customHeight="1" spans="1:20">
      <c r="A155" s="34">
        <v>151</v>
      </c>
      <c r="B155" s="69" t="s">
        <v>317</v>
      </c>
      <c r="C155" s="44" t="s">
        <v>318</v>
      </c>
      <c r="D155" s="70">
        <v>3.19</v>
      </c>
      <c r="E155" s="34">
        <f t="shared" si="26"/>
        <v>53.6778846153846</v>
      </c>
      <c r="F155" s="34">
        <f t="shared" si="25"/>
        <v>140</v>
      </c>
      <c r="G155" s="36">
        <f t="shared" si="27"/>
        <v>0.459016393442623</v>
      </c>
      <c r="H155" s="71">
        <v>10</v>
      </c>
      <c r="I155" s="34">
        <f t="shared" si="28"/>
        <v>0.37359900373599</v>
      </c>
      <c r="J155" s="34">
        <f t="shared" si="29"/>
        <v>296</v>
      </c>
      <c r="K155" s="36">
        <f t="shared" si="30"/>
        <v>0.970491803278689</v>
      </c>
      <c r="L155" s="34">
        <v>0</v>
      </c>
      <c r="M155" s="34">
        <f t="shared" si="36"/>
        <v>0</v>
      </c>
      <c r="N155" s="34">
        <f t="shared" si="31"/>
        <v>48</v>
      </c>
      <c r="O155" s="36">
        <f t="shared" si="32"/>
        <v>0.157377049180328</v>
      </c>
      <c r="P155" s="34">
        <v>0</v>
      </c>
      <c r="Q155" s="74">
        <f t="shared" si="33"/>
        <v>54.0514836191206</v>
      </c>
      <c r="R155" s="34">
        <f t="shared" si="34"/>
        <v>151</v>
      </c>
      <c r="S155" s="36">
        <f t="shared" si="35"/>
        <v>0.495081967213115</v>
      </c>
      <c r="T155" s="17"/>
    </row>
    <row r="156" s="13" customFormat="1" customHeight="1" spans="1:20">
      <c r="A156" s="34">
        <v>152</v>
      </c>
      <c r="B156" s="69" t="s">
        <v>319</v>
      </c>
      <c r="C156" s="44" t="s">
        <v>320</v>
      </c>
      <c r="D156" s="70">
        <v>3.14</v>
      </c>
      <c r="E156" s="34">
        <f t="shared" si="26"/>
        <v>52.8365384615385</v>
      </c>
      <c r="F156" s="34">
        <f t="shared" si="25"/>
        <v>153</v>
      </c>
      <c r="G156" s="36">
        <f t="shared" si="27"/>
        <v>0.501639344262295</v>
      </c>
      <c r="H156" s="71">
        <v>32</v>
      </c>
      <c r="I156" s="34">
        <f t="shared" si="28"/>
        <v>1.19551681195517</v>
      </c>
      <c r="J156" s="34">
        <f t="shared" si="29"/>
        <v>62</v>
      </c>
      <c r="K156" s="36">
        <f t="shared" si="30"/>
        <v>0.20327868852459</v>
      </c>
      <c r="L156" s="34">
        <v>0</v>
      </c>
      <c r="M156" s="34">
        <f t="shared" si="36"/>
        <v>0</v>
      </c>
      <c r="N156" s="34">
        <f t="shared" si="31"/>
        <v>48</v>
      </c>
      <c r="O156" s="36">
        <f t="shared" si="32"/>
        <v>0.157377049180328</v>
      </c>
      <c r="P156" s="34">
        <v>0</v>
      </c>
      <c r="Q156" s="74">
        <f t="shared" si="33"/>
        <v>54.0320552734936</v>
      </c>
      <c r="R156" s="34">
        <f t="shared" si="34"/>
        <v>152</v>
      </c>
      <c r="S156" s="36">
        <f t="shared" si="35"/>
        <v>0.498360655737705</v>
      </c>
      <c r="T156" s="17"/>
    </row>
    <row r="157" s="13" customFormat="1" customHeight="1" spans="1:20">
      <c r="A157" s="34">
        <v>153</v>
      </c>
      <c r="B157" s="73" t="s">
        <v>321</v>
      </c>
      <c r="C157" s="73" t="s">
        <v>322</v>
      </c>
      <c r="D157" s="70">
        <v>3.18</v>
      </c>
      <c r="E157" s="34">
        <f t="shared" si="26"/>
        <v>53.5096153846154</v>
      </c>
      <c r="F157" s="34">
        <f t="shared" si="25"/>
        <v>143</v>
      </c>
      <c r="G157" s="36">
        <f t="shared" si="27"/>
        <v>0.468852459016393</v>
      </c>
      <c r="H157" s="71">
        <v>12</v>
      </c>
      <c r="I157" s="34">
        <f t="shared" si="28"/>
        <v>0.448318804483188</v>
      </c>
      <c r="J157" s="34">
        <f t="shared" si="29"/>
        <v>268</v>
      </c>
      <c r="K157" s="36">
        <f t="shared" si="30"/>
        <v>0.878688524590164</v>
      </c>
      <c r="L157" s="34">
        <v>0</v>
      </c>
      <c r="M157" s="34">
        <f t="shared" si="36"/>
        <v>0</v>
      </c>
      <c r="N157" s="34">
        <f t="shared" si="31"/>
        <v>48</v>
      </c>
      <c r="O157" s="36">
        <f t="shared" si="32"/>
        <v>0.157377049180328</v>
      </c>
      <c r="P157" s="34">
        <v>0</v>
      </c>
      <c r="Q157" s="72">
        <f t="shared" si="33"/>
        <v>53.9579341890986</v>
      </c>
      <c r="R157" s="34">
        <f t="shared" si="34"/>
        <v>154</v>
      </c>
      <c r="S157" s="36">
        <f t="shared" si="35"/>
        <v>0.504918032786885</v>
      </c>
      <c r="T157" s="17"/>
    </row>
    <row r="158" s="13" customFormat="1" customHeight="1" spans="1:20">
      <c r="A158" s="34">
        <v>154</v>
      </c>
      <c r="B158" s="69" t="s">
        <v>323</v>
      </c>
      <c r="C158" s="44" t="s">
        <v>324</v>
      </c>
      <c r="D158" s="70">
        <v>3.16</v>
      </c>
      <c r="E158" s="34">
        <f t="shared" si="26"/>
        <v>53.1730769230769</v>
      </c>
      <c r="F158" s="34">
        <f t="shared" si="25"/>
        <v>151</v>
      </c>
      <c r="G158" s="36">
        <f t="shared" si="27"/>
        <v>0.495081967213115</v>
      </c>
      <c r="H158" s="71">
        <v>19</v>
      </c>
      <c r="I158" s="34">
        <f t="shared" si="28"/>
        <v>0.709838107098381</v>
      </c>
      <c r="J158" s="34">
        <f t="shared" si="29"/>
        <v>186</v>
      </c>
      <c r="K158" s="36">
        <f t="shared" si="30"/>
        <v>0.60983606557377</v>
      </c>
      <c r="L158" s="34">
        <v>0</v>
      </c>
      <c r="M158" s="34">
        <f t="shared" si="36"/>
        <v>0</v>
      </c>
      <c r="N158" s="34">
        <f t="shared" si="31"/>
        <v>48</v>
      </c>
      <c r="O158" s="36">
        <f t="shared" si="32"/>
        <v>0.157377049180328</v>
      </c>
      <c r="P158" s="34">
        <v>0</v>
      </c>
      <c r="Q158" s="72">
        <f t="shared" si="33"/>
        <v>53.8829150301753</v>
      </c>
      <c r="R158" s="34">
        <f t="shared" si="34"/>
        <v>155</v>
      </c>
      <c r="S158" s="36">
        <f t="shared" si="35"/>
        <v>0.508196721311475</v>
      </c>
      <c r="T158" s="17"/>
    </row>
    <row r="159" s="13" customFormat="1" customHeight="1" spans="1:20">
      <c r="A159" s="34">
        <v>155</v>
      </c>
      <c r="B159" s="69" t="s">
        <v>325</v>
      </c>
      <c r="C159" s="44" t="s">
        <v>326</v>
      </c>
      <c r="D159" s="70">
        <v>3.03</v>
      </c>
      <c r="E159" s="34">
        <f t="shared" si="26"/>
        <v>50.9855769230769</v>
      </c>
      <c r="F159" s="34">
        <f t="shared" si="25"/>
        <v>179</v>
      </c>
      <c r="G159" s="36">
        <f t="shared" si="27"/>
        <v>0.586885245901639</v>
      </c>
      <c r="H159" s="71">
        <v>14</v>
      </c>
      <c r="I159" s="34">
        <f t="shared" si="28"/>
        <v>0.523038605230386</v>
      </c>
      <c r="J159" s="34">
        <f t="shared" si="29"/>
        <v>237</v>
      </c>
      <c r="K159" s="36">
        <f t="shared" si="30"/>
        <v>0.777049180327869</v>
      </c>
      <c r="L159" s="34">
        <v>2.5</v>
      </c>
      <c r="M159" s="34">
        <f t="shared" si="36"/>
        <v>2.5</v>
      </c>
      <c r="N159" s="34">
        <f t="shared" si="31"/>
        <v>30</v>
      </c>
      <c r="O159" s="36">
        <f t="shared" si="32"/>
        <v>0.0983606557377049</v>
      </c>
      <c r="P159" s="34">
        <v>0</v>
      </c>
      <c r="Q159" s="72">
        <f t="shared" si="33"/>
        <v>54.0086155283073</v>
      </c>
      <c r="R159" s="34">
        <f t="shared" si="34"/>
        <v>153</v>
      </c>
      <c r="S159" s="36">
        <f t="shared" si="35"/>
        <v>0.501639344262295</v>
      </c>
      <c r="T159" s="17"/>
    </row>
    <row r="160" s="13" customFormat="1" customHeight="1" spans="1:20">
      <c r="A160" s="34">
        <v>156</v>
      </c>
      <c r="B160" s="69" t="s">
        <v>327</v>
      </c>
      <c r="C160" s="44" t="s">
        <v>328</v>
      </c>
      <c r="D160" s="70">
        <v>3.12</v>
      </c>
      <c r="E160" s="34">
        <f t="shared" si="26"/>
        <v>52.5</v>
      </c>
      <c r="F160" s="34">
        <f t="shared" si="25"/>
        <v>155</v>
      </c>
      <c r="G160" s="36">
        <f t="shared" si="27"/>
        <v>0.508196721311475</v>
      </c>
      <c r="H160" s="71">
        <v>26</v>
      </c>
      <c r="I160" s="34">
        <f t="shared" si="28"/>
        <v>0.971357409713574</v>
      </c>
      <c r="J160" s="34">
        <f t="shared" si="29"/>
        <v>102</v>
      </c>
      <c r="K160" s="36">
        <f t="shared" si="30"/>
        <v>0.334426229508197</v>
      </c>
      <c r="L160" s="34">
        <v>0</v>
      </c>
      <c r="M160" s="34">
        <f t="shared" si="36"/>
        <v>0</v>
      </c>
      <c r="N160" s="34">
        <f t="shared" si="31"/>
        <v>48</v>
      </c>
      <c r="O160" s="36">
        <f t="shared" si="32"/>
        <v>0.157377049180328</v>
      </c>
      <c r="P160" s="34">
        <v>0</v>
      </c>
      <c r="Q160" s="74">
        <f t="shared" si="33"/>
        <v>53.4713574097136</v>
      </c>
      <c r="R160" s="34">
        <f t="shared" si="34"/>
        <v>156</v>
      </c>
      <c r="S160" s="36">
        <f t="shared" si="35"/>
        <v>0.511475409836066</v>
      </c>
      <c r="T160" s="17"/>
    </row>
    <row r="161" s="13" customFormat="1" customHeight="1" spans="1:20">
      <c r="A161" s="34">
        <v>157</v>
      </c>
      <c r="B161" s="69" t="s">
        <v>329</v>
      </c>
      <c r="C161" s="44" t="s">
        <v>330</v>
      </c>
      <c r="D161" s="70">
        <v>3.12</v>
      </c>
      <c r="E161" s="34">
        <f t="shared" si="26"/>
        <v>52.5</v>
      </c>
      <c r="F161" s="34">
        <f t="shared" si="25"/>
        <v>155</v>
      </c>
      <c r="G161" s="36">
        <f t="shared" si="27"/>
        <v>0.508196721311475</v>
      </c>
      <c r="H161" s="71">
        <v>22</v>
      </c>
      <c r="I161" s="34">
        <f t="shared" si="28"/>
        <v>0.821917808219178</v>
      </c>
      <c r="J161" s="34">
        <f t="shared" si="29"/>
        <v>147</v>
      </c>
      <c r="K161" s="36">
        <f t="shared" si="30"/>
        <v>0.481967213114754</v>
      </c>
      <c r="L161" s="34">
        <v>0</v>
      </c>
      <c r="M161" s="34">
        <f t="shared" si="36"/>
        <v>0</v>
      </c>
      <c r="N161" s="34">
        <f t="shared" si="31"/>
        <v>48</v>
      </c>
      <c r="O161" s="36">
        <f t="shared" si="32"/>
        <v>0.157377049180328</v>
      </c>
      <c r="P161" s="34">
        <v>0</v>
      </c>
      <c r="Q161" s="72">
        <f t="shared" si="33"/>
        <v>53.3219178082192</v>
      </c>
      <c r="R161" s="34">
        <f t="shared" si="34"/>
        <v>157</v>
      </c>
      <c r="S161" s="36">
        <f t="shared" si="35"/>
        <v>0.514754098360656</v>
      </c>
      <c r="T161" s="17"/>
    </row>
    <row r="162" s="13" customFormat="1" customHeight="1" spans="1:20">
      <c r="A162" s="34">
        <v>158</v>
      </c>
      <c r="B162" s="69" t="s">
        <v>331</v>
      </c>
      <c r="C162" s="44" t="s">
        <v>332</v>
      </c>
      <c r="D162" s="70">
        <v>3.11</v>
      </c>
      <c r="E162" s="34">
        <f t="shared" si="26"/>
        <v>52.3317307692308</v>
      </c>
      <c r="F162" s="34">
        <f t="shared" si="25"/>
        <v>157</v>
      </c>
      <c r="G162" s="36">
        <f t="shared" si="27"/>
        <v>0.514754098360656</v>
      </c>
      <c r="H162" s="71">
        <v>24</v>
      </c>
      <c r="I162" s="34">
        <f t="shared" si="28"/>
        <v>0.896637608966376</v>
      </c>
      <c r="J162" s="34">
        <f t="shared" si="29"/>
        <v>120</v>
      </c>
      <c r="K162" s="36">
        <f t="shared" si="30"/>
        <v>0.39344262295082</v>
      </c>
      <c r="L162" s="34">
        <v>0</v>
      </c>
      <c r="M162" s="34">
        <f t="shared" si="36"/>
        <v>0</v>
      </c>
      <c r="N162" s="34">
        <f t="shared" si="31"/>
        <v>48</v>
      </c>
      <c r="O162" s="36">
        <f t="shared" si="32"/>
        <v>0.157377049180328</v>
      </c>
      <c r="P162" s="34">
        <v>0</v>
      </c>
      <c r="Q162" s="72">
        <f t="shared" si="33"/>
        <v>53.2283683781971</v>
      </c>
      <c r="R162" s="34">
        <f t="shared" si="34"/>
        <v>158</v>
      </c>
      <c r="S162" s="36">
        <f t="shared" si="35"/>
        <v>0.518032786885246</v>
      </c>
      <c r="T162" s="17"/>
    </row>
    <row r="163" s="13" customFormat="1" customHeight="1" spans="1:20">
      <c r="A163" s="34">
        <v>159</v>
      </c>
      <c r="B163" s="73" t="s">
        <v>333</v>
      </c>
      <c r="C163" s="73" t="s">
        <v>334</v>
      </c>
      <c r="D163" s="70">
        <v>3.13</v>
      </c>
      <c r="E163" s="34">
        <f t="shared" si="26"/>
        <v>52.6682692307692</v>
      </c>
      <c r="F163" s="34">
        <f t="shared" si="25"/>
        <v>154</v>
      </c>
      <c r="G163" s="36">
        <f t="shared" si="27"/>
        <v>0.504918032786885</v>
      </c>
      <c r="H163" s="71">
        <v>14</v>
      </c>
      <c r="I163" s="34">
        <f t="shared" si="28"/>
        <v>0.523038605230386</v>
      </c>
      <c r="J163" s="34">
        <f t="shared" si="29"/>
        <v>237</v>
      </c>
      <c r="K163" s="36">
        <f t="shared" si="30"/>
        <v>0.777049180327869</v>
      </c>
      <c r="L163" s="34">
        <v>0</v>
      </c>
      <c r="M163" s="34">
        <f t="shared" si="36"/>
        <v>0</v>
      </c>
      <c r="N163" s="34">
        <f t="shared" si="31"/>
        <v>48</v>
      </c>
      <c r="O163" s="36">
        <f t="shared" si="32"/>
        <v>0.157377049180328</v>
      </c>
      <c r="P163" s="34">
        <v>0</v>
      </c>
      <c r="Q163" s="72">
        <f t="shared" si="33"/>
        <v>53.1913078359996</v>
      </c>
      <c r="R163" s="34">
        <f t="shared" si="34"/>
        <v>160</v>
      </c>
      <c r="S163" s="36">
        <f t="shared" si="35"/>
        <v>0.524590163934426</v>
      </c>
      <c r="T163" s="17"/>
    </row>
    <row r="164" s="13" customFormat="1" customHeight="1" spans="1:20">
      <c r="A164" s="34">
        <v>160</v>
      </c>
      <c r="B164" s="69" t="s">
        <v>335</v>
      </c>
      <c r="C164" s="44" t="s">
        <v>336</v>
      </c>
      <c r="D164" s="70">
        <v>3.1</v>
      </c>
      <c r="E164" s="34">
        <f t="shared" si="26"/>
        <v>52.1634615384615</v>
      </c>
      <c r="F164" s="34">
        <f t="shared" si="25"/>
        <v>159</v>
      </c>
      <c r="G164" s="36">
        <f t="shared" si="27"/>
        <v>0.521311475409836</v>
      </c>
      <c r="H164" s="71">
        <v>28</v>
      </c>
      <c r="I164" s="34">
        <f t="shared" si="28"/>
        <v>1.04607721046077</v>
      </c>
      <c r="J164" s="34">
        <f t="shared" si="29"/>
        <v>90</v>
      </c>
      <c r="K164" s="36">
        <f t="shared" si="30"/>
        <v>0.295081967213115</v>
      </c>
      <c r="L164" s="34">
        <v>0</v>
      </c>
      <c r="M164" s="34">
        <f t="shared" si="36"/>
        <v>0</v>
      </c>
      <c r="N164" s="34">
        <f t="shared" si="31"/>
        <v>48</v>
      </c>
      <c r="O164" s="36">
        <f t="shared" si="32"/>
        <v>0.157377049180328</v>
      </c>
      <c r="P164" s="34">
        <v>0</v>
      </c>
      <c r="Q164" s="72">
        <f t="shared" si="33"/>
        <v>53.2095387489223</v>
      </c>
      <c r="R164" s="34">
        <f t="shared" si="34"/>
        <v>159</v>
      </c>
      <c r="S164" s="36">
        <f t="shared" si="35"/>
        <v>0.521311475409836</v>
      </c>
      <c r="T164" s="17"/>
    </row>
    <row r="165" s="13" customFormat="1" customHeight="1" spans="1:20">
      <c r="A165" s="34">
        <v>161</v>
      </c>
      <c r="B165" s="69" t="s">
        <v>337</v>
      </c>
      <c r="C165" s="44" t="s">
        <v>338</v>
      </c>
      <c r="D165" s="70">
        <v>3.08</v>
      </c>
      <c r="E165" s="34">
        <f t="shared" si="26"/>
        <v>51.8269230769231</v>
      </c>
      <c r="F165" s="34">
        <f t="shared" si="25"/>
        <v>164</v>
      </c>
      <c r="G165" s="36">
        <f t="shared" si="27"/>
        <v>0.537704918032787</v>
      </c>
      <c r="H165" s="71">
        <v>36</v>
      </c>
      <c r="I165" s="34">
        <f t="shared" si="28"/>
        <v>1.34495641344956</v>
      </c>
      <c r="J165" s="34">
        <f t="shared" si="29"/>
        <v>46</v>
      </c>
      <c r="K165" s="36">
        <f t="shared" si="30"/>
        <v>0.150819672131148</v>
      </c>
      <c r="L165" s="34">
        <v>0</v>
      </c>
      <c r="M165" s="34">
        <f t="shared" si="36"/>
        <v>0</v>
      </c>
      <c r="N165" s="34">
        <f t="shared" si="31"/>
        <v>48</v>
      </c>
      <c r="O165" s="36">
        <f t="shared" si="32"/>
        <v>0.157377049180328</v>
      </c>
      <c r="P165" s="34">
        <v>0</v>
      </c>
      <c r="Q165" s="72">
        <f t="shared" si="33"/>
        <v>53.1718794903726</v>
      </c>
      <c r="R165" s="34">
        <f t="shared" si="34"/>
        <v>161</v>
      </c>
      <c r="S165" s="36">
        <f t="shared" si="35"/>
        <v>0.527868852459016</v>
      </c>
      <c r="T165" s="17"/>
    </row>
    <row r="166" s="13" customFormat="1" customHeight="1" spans="1:20">
      <c r="A166" s="34">
        <v>162</v>
      </c>
      <c r="B166" s="69" t="s">
        <v>339</v>
      </c>
      <c r="C166" s="44" t="s">
        <v>340</v>
      </c>
      <c r="D166" s="70">
        <v>3.07</v>
      </c>
      <c r="E166" s="34">
        <f t="shared" si="26"/>
        <v>51.6586538461538</v>
      </c>
      <c r="F166" s="34">
        <f t="shared" si="25"/>
        <v>168</v>
      </c>
      <c r="G166" s="36">
        <f t="shared" si="27"/>
        <v>0.550819672131148</v>
      </c>
      <c r="H166" s="71">
        <v>38</v>
      </c>
      <c r="I166" s="34">
        <f t="shared" si="28"/>
        <v>1.41967621419676</v>
      </c>
      <c r="J166" s="34">
        <f t="shared" si="29"/>
        <v>39</v>
      </c>
      <c r="K166" s="36">
        <f t="shared" si="30"/>
        <v>0.127868852459016</v>
      </c>
      <c r="L166" s="34">
        <v>0</v>
      </c>
      <c r="M166" s="34">
        <f t="shared" si="36"/>
        <v>0</v>
      </c>
      <c r="N166" s="34">
        <f t="shared" si="31"/>
        <v>48</v>
      </c>
      <c r="O166" s="36">
        <f t="shared" si="32"/>
        <v>0.157377049180328</v>
      </c>
      <c r="P166" s="34">
        <v>0</v>
      </c>
      <c r="Q166" s="72">
        <f t="shared" si="33"/>
        <v>53.0783300603506</v>
      </c>
      <c r="R166" s="34">
        <f t="shared" si="34"/>
        <v>162</v>
      </c>
      <c r="S166" s="36">
        <f t="shared" si="35"/>
        <v>0.531147540983607</v>
      </c>
      <c r="T166" s="17"/>
    </row>
    <row r="167" s="13" customFormat="1" customHeight="1" spans="1:20">
      <c r="A167" s="34">
        <v>163</v>
      </c>
      <c r="B167" s="69" t="s">
        <v>341</v>
      </c>
      <c r="C167" s="44" t="s">
        <v>342</v>
      </c>
      <c r="D167" s="70">
        <v>3.1</v>
      </c>
      <c r="E167" s="34">
        <f t="shared" si="26"/>
        <v>52.1634615384615</v>
      </c>
      <c r="F167" s="34">
        <f t="shared" si="25"/>
        <v>159</v>
      </c>
      <c r="G167" s="36">
        <f t="shared" si="27"/>
        <v>0.521311475409836</v>
      </c>
      <c r="H167" s="71">
        <v>23</v>
      </c>
      <c r="I167" s="34">
        <f t="shared" si="28"/>
        <v>0.859277708592777</v>
      </c>
      <c r="J167" s="34">
        <f t="shared" si="29"/>
        <v>137</v>
      </c>
      <c r="K167" s="36">
        <f t="shared" si="30"/>
        <v>0.449180327868852</v>
      </c>
      <c r="L167" s="34">
        <v>0</v>
      </c>
      <c r="M167" s="34">
        <f t="shared" si="36"/>
        <v>0</v>
      </c>
      <c r="N167" s="34">
        <f t="shared" si="31"/>
        <v>48</v>
      </c>
      <c r="O167" s="36">
        <f t="shared" si="32"/>
        <v>0.157377049180328</v>
      </c>
      <c r="P167" s="34">
        <v>0</v>
      </c>
      <c r="Q167" s="72">
        <f t="shared" si="33"/>
        <v>53.0227392470543</v>
      </c>
      <c r="R167" s="34">
        <f t="shared" si="34"/>
        <v>163</v>
      </c>
      <c r="S167" s="36">
        <f t="shared" si="35"/>
        <v>0.534426229508197</v>
      </c>
      <c r="T167" s="17"/>
    </row>
    <row r="168" s="13" customFormat="1" customHeight="1" spans="1:20">
      <c r="A168" s="34">
        <v>164</v>
      </c>
      <c r="B168" s="73" t="s">
        <v>343</v>
      </c>
      <c r="C168" s="73" t="s">
        <v>344</v>
      </c>
      <c r="D168" s="70">
        <v>3.11</v>
      </c>
      <c r="E168" s="34">
        <f t="shared" si="26"/>
        <v>52.3317307692308</v>
      </c>
      <c r="F168" s="34">
        <f t="shared" si="25"/>
        <v>157</v>
      </c>
      <c r="G168" s="36">
        <f t="shared" si="27"/>
        <v>0.514754098360656</v>
      </c>
      <c r="H168" s="71">
        <v>17</v>
      </c>
      <c r="I168" s="34">
        <f t="shared" si="28"/>
        <v>0.635118306351183</v>
      </c>
      <c r="J168" s="34">
        <f t="shared" si="29"/>
        <v>205</v>
      </c>
      <c r="K168" s="36">
        <f t="shared" si="30"/>
        <v>0.672131147540984</v>
      </c>
      <c r="L168" s="34">
        <v>0</v>
      </c>
      <c r="M168" s="34">
        <f t="shared" si="36"/>
        <v>0</v>
      </c>
      <c r="N168" s="34">
        <f t="shared" si="31"/>
        <v>48</v>
      </c>
      <c r="O168" s="36">
        <f t="shared" si="32"/>
        <v>0.157377049180328</v>
      </c>
      <c r="P168" s="34">
        <v>0</v>
      </c>
      <c r="Q168" s="72">
        <f t="shared" si="33"/>
        <v>52.9668490755819</v>
      </c>
      <c r="R168" s="34">
        <f t="shared" si="34"/>
        <v>164</v>
      </c>
      <c r="S168" s="36">
        <f t="shared" si="35"/>
        <v>0.537704918032787</v>
      </c>
      <c r="T168" s="17"/>
    </row>
    <row r="169" s="13" customFormat="1" customHeight="1" spans="1:20">
      <c r="A169" s="34">
        <v>165</v>
      </c>
      <c r="B169" s="69" t="s">
        <v>345</v>
      </c>
      <c r="C169" s="44" t="s">
        <v>346</v>
      </c>
      <c r="D169" s="70">
        <v>3.09</v>
      </c>
      <c r="E169" s="34">
        <f t="shared" si="26"/>
        <v>51.9951923076923</v>
      </c>
      <c r="F169" s="34">
        <f t="shared" si="25"/>
        <v>162</v>
      </c>
      <c r="G169" s="36">
        <f t="shared" si="27"/>
        <v>0.531147540983607</v>
      </c>
      <c r="H169" s="71">
        <v>25</v>
      </c>
      <c r="I169" s="34">
        <f t="shared" si="28"/>
        <v>0.933997509339975</v>
      </c>
      <c r="J169" s="34">
        <f t="shared" si="29"/>
        <v>112</v>
      </c>
      <c r="K169" s="36">
        <f t="shared" si="30"/>
        <v>0.367213114754098</v>
      </c>
      <c r="L169" s="34">
        <v>0</v>
      </c>
      <c r="M169" s="34">
        <f t="shared" si="36"/>
        <v>0</v>
      </c>
      <c r="N169" s="34">
        <f t="shared" si="31"/>
        <v>48</v>
      </c>
      <c r="O169" s="36">
        <f t="shared" si="32"/>
        <v>0.157377049180328</v>
      </c>
      <c r="P169" s="34">
        <v>0</v>
      </c>
      <c r="Q169" s="72">
        <f t="shared" si="33"/>
        <v>52.9291898170323</v>
      </c>
      <c r="R169" s="34">
        <f t="shared" si="34"/>
        <v>165</v>
      </c>
      <c r="S169" s="36">
        <f t="shared" si="35"/>
        <v>0.540983606557377</v>
      </c>
      <c r="T169" s="17"/>
    </row>
    <row r="170" s="13" customFormat="1" customHeight="1" spans="1:20">
      <c r="A170" s="34">
        <v>166</v>
      </c>
      <c r="B170" s="69" t="s">
        <v>347</v>
      </c>
      <c r="C170" s="44" t="s">
        <v>348</v>
      </c>
      <c r="D170" s="70">
        <v>3.08</v>
      </c>
      <c r="E170" s="34">
        <f t="shared" si="26"/>
        <v>51.8269230769231</v>
      </c>
      <c r="F170" s="34">
        <f t="shared" si="25"/>
        <v>164</v>
      </c>
      <c r="G170" s="36">
        <f t="shared" si="27"/>
        <v>0.537704918032787</v>
      </c>
      <c r="H170" s="71">
        <v>28</v>
      </c>
      <c r="I170" s="34">
        <f t="shared" si="28"/>
        <v>1.04607721046077</v>
      </c>
      <c r="J170" s="34">
        <f t="shared" si="29"/>
        <v>90</v>
      </c>
      <c r="K170" s="36">
        <f t="shared" si="30"/>
        <v>0.295081967213115</v>
      </c>
      <c r="L170" s="34">
        <v>0</v>
      </c>
      <c r="M170" s="34">
        <f t="shared" si="36"/>
        <v>0</v>
      </c>
      <c r="N170" s="34">
        <f t="shared" si="31"/>
        <v>48</v>
      </c>
      <c r="O170" s="36">
        <f t="shared" si="32"/>
        <v>0.157377049180328</v>
      </c>
      <c r="P170" s="34">
        <v>0</v>
      </c>
      <c r="Q170" s="72">
        <f t="shared" si="33"/>
        <v>52.8730002873839</v>
      </c>
      <c r="R170" s="34">
        <f t="shared" si="34"/>
        <v>166</v>
      </c>
      <c r="S170" s="36">
        <f t="shared" si="35"/>
        <v>0.544262295081967</v>
      </c>
      <c r="T170" s="17"/>
    </row>
    <row r="171" s="13" customFormat="1" customHeight="1" spans="1:20">
      <c r="A171" s="34">
        <v>167</v>
      </c>
      <c r="B171" s="69" t="s">
        <v>349</v>
      </c>
      <c r="C171" s="44" t="s">
        <v>350</v>
      </c>
      <c r="D171" s="70">
        <v>3.07</v>
      </c>
      <c r="E171" s="34">
        <f t="shared" si="26"/>
        <v>51.6586538461538</v>
      </c>
      <c r="F171" s="34">
        <f t="shared" si="25"/>
        <v>168</v>
      </c>
      <c r="G171" s="36">
        <f t="shared" si="27"/>
        <v>0.550819672131148</v>
      </c>
      <c r="H171" s="71">
        <v>30</v>
      </c>
      <c r="I171" s="34">
        <f t="shared" si="28"/>
        <v>1.12079701120797</v>
      </c>
      <c r="J171" s="34">
        <f t="shared" si="29"/>
        <v>77</v>
      </c>
      <c r="K171" s="36">
        <f t="shared" si="30"/>
        <v>0.252459016393443</v>
      </c>
      <c r="L171" s="34">
        <v>0</v>
      </c>
      <c r="M171" s="34">
        <f t="shared" si="36"/>
        <v>0</v>
      </c>
      <c r="N171" s="34">
        <f t="shared" si="31"/>
        <v>48</v>
      </c>
      <c r="O171" s="36">
        <f t="shared" si="32"/>
        <v>0.157377049180328</v>
      </c>
      <c r="P171" s="34">
        <v>0</v>
      </c>
      <c r="Q171" s="72">
        <f t="shared" si="33"/>
        <v>52.7794508573618</v>
      </c>
      <c r="R171" s="34">
        <f t="shared" si="34"/>
        <v>167</v>
      </c>
      <c r="S171" s="36">
        <f t="shared" si="35"/>
        <v>0.547540983606557</v>
      </c>
      <c r="T171" s="17"/>
    </row>
    <row r="172" s="13" customFormat="1" customHeight="1" spans="1:20">
      <c r="A172" s="34">
        <v>168</v>
      </c>
      <c r="B172" s="69" t="s">
        <v>351</v>
      </c>
      <c r="C172" s="44" t="s">
        <v>352</v>
      </c>
      <c r="D172" s="70">
        <v>3.07</v>
      </c>
      <c r="E172" s="34">
        <f t="shared" si="26"/>
        <v>51.6586538461538</v>
      </c>
      <c r="F172" s="34">
        <f t="shared" si="25"/>
        <v>168</v>
      </c>
      <c r="G172" s="36">
        <f t="shared" si="27"/>
        <v>0.550819672131148</v>
      </c>
      <c r="H172" s="71">
        <v>27</v>
      </c>
      <c r="I172" s="34">
        <f t="shared" si="28"/>
        <v>1.00871731008717</v>
      </c>
      <c r="J172" s="34">
        <f t="shared" si="29"/>
        <v>96</v>
      </c>
      <c r="K172" s="36">
        <f t="shared" si="30"/>
        <v>0.314754098360656</v>
      </c>
      <c r="L172" s="34">
        <v>0</v>
      </c>
      <c r="M172" s="34">
        <f t="shared" si="36"/>
        <v>0</v>
      </c>
      <c r="N172" s="34">
        <f t="shared" si="31"/>
        <v>48</v>
      </c>
      <c r="O172" s="36">
        <f t="shared" si="32"/>
        <v>0.157377049180328</v>
      </c>
      <c r="P172" s="34">
        <v>0</v>
      </c>
      <c r="Q172" s="72">
        <f t="shared" si="33"/>
        <v>52.667371156241</v>
      </c>
      <c r="R172" s="34">
        <f t="shared" si="34"/>
        <v>168</v>
      </c>
      <c r="S172" s="36">
        <f t="shared" si="35"/>
        <v>0.550819672131148</v>
      </c>
      <c r="T172" s="17"/>
    </row>
    <row r="173" s="13" customFormat="1" customHeight="1" spans="1:20">
      <c r="A173" s="34">
        <v>169</v>
      </c>
      <c r="B173" s="73" t="s">
        <v>353</v>
      </c>
      <c r="C173" s="73" t="s">
        <v>354</v>
      </c>
      <c r="D173" s="70">
        <v>3.1</v>
      </c>
      <c r="E173" s="34">
        <f t="shared" si="26"/>
        <v>52.1634615384615</v>
      </c>
      <c r="F173" s="34">
        <f t="shared" si="25"/>
        <v>159</v>
      </c>
      <c r="G173" s="36">
        <f t="shared" si="27"/>
        <v>0.521311475409836</v>
      </c>
      <c r="H173" s="71">
        <v>12</v>
      </c>
      <c r="I173" s="34">
        <f t="shared" si="28"/>
        <v>0.448318804483188</v>
      </c>
      <c r="J173" s="34">
        <f t="shared" si="29"/>
        <v>268</v>
      </c>
      <c r="K173" s="36">
        <f t="shared" si="30"/>
        <v>0.878688524590164</v>
      </c>
      <c r="L173" s="34">
        <v>0</v>
      </c>
      <c r="M173" s="34">
        <f t="shared" si="36"/>
        <v>0</v>
      </c>
      <c r="N173" s="34">
        <f t="shared" si="31"/>
        <v>48</v>
      </c>
      <c r="O173" s="36">
        <f t="shared" si="32"/>
        <v>0.157377049180328</v>
      </c>
      <c r="P173" s="34">
        <v>0</v>
      </c>
      <c r="Q173" s="72">
        <f t="shared" si="33"/>
        <v>52.6117803429447</v>
      </c>
      <c r="R173" s="34">
        <f t="shared" si="34"/>
        <v>170</v>
      </c>
      <c r="S173" s="36">
        <f t="shared" si="35"/>
        <v>0.557377049180328</v>
      </c>
      <c r="T173" s="17"/>
    </row>
    <row r="174" s="13" customFormat="1" customHeight="1" spans="1:20">
      <c r="A174" s="34">
        <v>170</v>
      </c>
      <c r="B174" s="69" t="s">
        <v>355</v>
      </c>
      <c r="C174" s="44" t="s">
        <v>356</v>
      </c>
      <c r="D174" s="70">
        <v>3.07</v>
      </c>
      <c r="E174" s="34">
        <f t="shared" si="26"/>
        <v>51.6586538461538</v>
      </c>
      <c r="F174" s="34">
        <f t="shared" si="25"/>
        <v>168</v>
      </c>
      <c r="G174" s="36">
        <f t="shared" si="27"/>
        <v>0.550819672131148</v>
      </c>
      <c r="H174" s="71">
        <v>26</v>
      </c>
      <c r="I174" s="34">
        <f t="shared" si="28"/>
        <v>0.971357409713574</v>
      </c>
      <c r="J174" s="34">
        <f t="shared" si="29"/>
        <v>102</v>
      </c>
      <c r="K174" s="36">
        <f t="shared" si="30"/>
        <v>0.334426229508197</v>
      </c>
      <c r="L174" s="34">
        <v>0</v>
      </c>
      <c r="M174" s="34">
        <f t="shared" si="36"/>
        <v>0</v>
      </c>
      <c r="N174" s="34">
        <f t="shared" si="31"/>
        <v>48</v>
      </c>
      <c r="O174" s="36">
        <f t="shared" si="32"/>
        <v>0.157377049180328</v>
      </c>
      <c r="P174" s="34">
        <v>0</v>
      </c>
      <c r="Q174" s="72">
        <f t="shared" si="33"/>
        <v>52.6300112558674</v>
      </c>
      <c r="R174" s="34">
        <f t="shared" si="34"/>
        <v>169</v>
      </c>
      <c r="S174" s="36">
        <f t="shared" si="35"/>
        <v>0.554098360655738</v>
      </c>
      <c r="T174" s="17"/>
    </row>
    <row r="175" s="13" customFormat="1" customHeight="1" spans="1:20">
      <c r="A175" s="34">
        <v>171</v>
      </c>
      <c r="B175" s="69" t="s">
        <v>357</v>
      </c>
      <c r="C175" s="44" t="s">
        <v>358</v>
      </c>
      <c r="D175" s="70">
        <v>3.09</v>
      </c>
      <c r="E175" s="34">
        <f t="shared" si="26"/>
        <v>51.9951923076923</v>
      </c>
      <c r="F175" s="34">
        <f t="shared" si="25"/>
        <v>162</v>
      </c>
      <c r="G175" s="36">
        <f t="shared" si="27"/>
        <v>0.531147540983607</v>
      </c>
      <c r="H175" s="71">
        <v>16</v>
      </c>
      <c r="I175" s="34">
        <f t="shared" si="28"/>
        <v>0.597758405977584</v>
      </c>
      <c r="J175" s="34">
        <f t="shared" si="29"/>
        <v>213</v>
      </c>
      <c r="K175" s="36">
        <f t="shared" si="30"/>
        <v>0.698360655737705</v>
      </c>
      <c r="L175" s="34">
        <v>0</v>
      </c>
      <c r="M175" s="34">
        <f t="shared" si="36"/>
        <v>0</v>
      </c>
      <c r="N175" s="34">
        <f t="shared" si="31"/>
        <v>48</v>
      </c>
      <c r="O175" s="36">
        <f t="shared" si="32"/>
        <v>0.157377049180328</v>
      </c>
      <c r="P175" s="34">
        <v>0</v>
      </c>
      <c r="Q175" s="72">
        <f t="shared" si="33"/>
        <v>52.5929507136699</v>
      </c>
      <c r="R175" s="34">
        <f t="shared" si="34"/>
        <v>171</v>
      </c>
      <c r="S175" s="36">
        <f t="shared" si="35"/>
        <v>0.560655737704918</v>
      </c>
      <c r="T175" s="17"/>
    </row>
    <row r="176" s="13" customFormat="1" customHeight="1" spans="1:20">
      <c r="A176" s="34">
        <v>172</v>
      </c>
      <c r="B176" s="73" t="s">
        <v>359</v>
      </c>
      <c r="C176" s="73" t="s">
        <v>360</v>
      </c>
      <c r="D176" s="70">
        <v>3.07</v>
      </c>
      <c r="E176" s="34">
        <f t="shared" si="26"/>
        <v>51.6586538461538</v>
      </c>
      <c r="F176" s="34">
        <f t="shared" si="25"/>
        <v>168</v>
      </c>
      <c r="G176" s="36">
        <f t="shared" si="27"/>
        <v>0.550819672131148</v>
      </c>
      <c r="H176" s="71">
        <v>23</v>
      </c>
      <c r="I176" s="34">
        <f t="shared" si="28"/>
        <v>0.859277708592777</v>
      </c>
      <c r="J176" s="34">
        <f t="shared" si="29"/>
        <v>137</v>
      </c>
      <c r="K176" s="36">
        <f t="shared" si="30"/>
        <v>0.449180327868852</v>
      </c>
      <c r="L176" s="34">
        <v>0</v>
      </c>
      <c r="M176" s="34">
        <f t="shared" si="36"/>
        <v>0</v>
      </c>
      <c r="N176" s="34">
        <f t="shared" si="31"/>
        <v>48</v>
      </c>
      <c r="O176" s="36">
        <f t="shared" si="32"/>
        <v>0.157377049180328</v>
      </c>
      <c r="P176" s="34">
        <v>0</v>
      </c>
      <c r="Q176" s="72">
        <f t="shared" si="33"/>
        <v>52.5179315547466</v>
      </c>
      <c r="R176" s="34">
        <f t="shared" si="34"/>
        <v>172</v>
      </c>
      <c r="S176" s="36">
        <f t="shared" si="35"/>
        <v>0.563934426229508</v>
      </c>
      <c r="T176" s="17"/>
    </row>
    <row r="177" s="13" customFormat="1" customHeight="1" spans="1:20">
      <c r="A177" s="34">
        <v>173</v>
      </c>
      <c r="B177" s="69" t="s">
        <v>361</v>
      </c>
      <c r="C177" s="44" t="s">
        <v>362</v>
      </c>
      <c r="D177" s="70">
        <v>3.06</v>
      </c>
      <c r="E177" s="34">
        <f t="shared" si="26"/>
        <v>51.4903846153846</v>
      </c>
      <c r="F177" s="34">
        <f t="shared" si="25"/>
        <v>173</v>
      </c>
      <c r="G177" s="36">
        <f t="shared" si="27"/>
        <v>0.567213114754098</v>
      </c>
      <c r="H177" s="71">
        <v>24</v>
      </c>
      <c r="I177" s="34">
        <f t="shared" si="28"/>
        <v>0.896637608966376</v>
      </c>
      <c r="J177" s="34">
        <f t="shared" si="29"/>
        <v>120</v>
      </c>
      <c r="K177" s="36">
        <f t="shared" si="30"/>
        <v>0.39344262295082</v>
      </c>
      <c r="L177" s="34">
        <v>0</v>
      </c>
      <c r="M177" s="34">
        <f t="shared" si="36"/>
        <v>0</v>
      </c>
      <c r="N177" s="34">
        <f t="shared" si="31"/>
        <v>48</v>
      </c>
      <c r="O177" s="36">
        <f t="shared" si="32"/>
        <v>0.157377049180328</v>
      </c>
      <c r="P177" s="34">
        <v>0</v>
      </c>
      <c r="Q177" s="72">
        <f t="shared" si="33"/>
        <v>52.387022224351</v>
      </c>
      <c r="R177" s="34">
        <f t="shared" si="34"/>
        <v>173</v>
      </c>
      <c r="S177" s="36">
        <f t="shared" si="35"/>
        <v>0.567213114754098</v>
      </c>
      <c r="T177" s="17"/>
    </row>
    <row r="178" s="13" customFormat="1" customHeight="1" spans="1:20">
      <c r="A178" s="34">
        <v>174</v>
      </c>
      <c r="B178" s="69" t="s">
        <v>363</v>
      </c>
      <c r="C178" s="44" t="s">
        <v>364</v>
      </c>
      <c r="D178" s="70">
        <v>3.06</v>
      </c>
      <c r="E178" s="34">
        <f t="shared" si="26"/>
        <v>51.4903846153846</v>
      </c>
      <c r="F178" s="34">
        <f t="shared" si="25"/>
        <v>173</v>
      </c>
      <c r="G178" s="36">
        <f t="shared" si="27"/>
        <v>0.567213114754098</v>
      </c>
      <c r="H178" s="71">
        <v>24</v>
      </c>
      <c r="I178" s="34">
        <f t="shared" si="28"/>
        <v>0.896637608966376</v>
      </c>
      <c r="J178" s="34">
        <f t="shared" si="29"/>
        <v>120</v>
      </c>
      <c r="K178" s="36">
        <f t="shared" si="30"/>
        <v>0.39344262295082</v>
      </c>
      <c r="L178" s="34">
        <v>0</v>
      </c>
      <c r="M178" s="34">
        <f t="shared" si="36"/>
        <v>0</v>
      </c>
      <c r="N178" s="34">
        <f t="shared" si="31"/>
        <v>48</v>
      </c>
      <c r="O178" s="36">
        <f t="shared" si="32"/>
        <v>0.157377049180328</v>
      </c>
      <c r="P178" s="34">
        <v>0</v>
      </c>
      <c r="Q178" s="74">
        <f t="shared" si="33"/>
        <v>52.387022224351</v>
      </c>
      <c r="R178" s="34">
        <f t="shared" si="34"/>
        <v>173</v>
      </c>
      <c r="S178" s="36">
        <f t="shared" si="35"/>
        <v>0.567213114754098</v>
      </c>
      <c r="T178" s="17"/>
    </row>
    <row r="179" s="13" customFormat="1" customHeight="1" spans="1:20">
      <c r="A179" s="34">
        <v>175</v>
      </c>
      <c r="B179" s="73" t="s">
        <v>365</v>
      </c>
      <c r="C179" s="73" t="s">
        <v>366</v>
      </c>
      <c r="D179" s="70">
        <v>3.08</v>
      </c>
      <c r="E179" s="34">
        <f t="shared" si="26"/>
        <v>51.8269230769231</v>
      </c>
      <c r="F179" s="34">
        <f t="shared" si="25"/>
        <v>164</v>
      </c>
      <c r="G179" s="36">
        <f t="shared" si="27"/>
        <v>0.537704918032787</v>
      </c>
      <c r="H179" s="71">
        <v>12</v>
      </c>
      <c r="I179" s="34">
        <f t="shared" si="28"/>
        <v>0.448318804483188</v>
      </c>
      <c r="J179" s="34">
        <f t="shared" si="29"/>
        <v>268</v>
      </c>
      <c r="K179" s="36">
        <f t="shared" si="30"/>
        <v>0.878688524590164</v>
      </c>
      <c r="L179" s="34">
        <v>0</v>
      </c>
      <c r="M179" s="34">
        <f t="shared" si="36"/>
        <v>0</v>
      </c>
      <c r="N179" s="34">
        <f t="shared" si="31"/>
        <v>48</v>
      </c>
      <c r="O179" s="36">
        <f t="shared" si="32"/>
        <v>0.157377049180328</v>
      </c>
      <c r="P179" s="34">
        <v>0</v>
      </c>
      <c r="Q179" s="72">
        <f t="shared" si="33"/>
        <v>52.2752418814063</v>
      </c>
      <c r="R179" s="34">
        <f t="shared" si="34"/>
        <v>176</v>
      </c>
      <c r="S179" s="36">
        <f t="shared" si="35"/>
        <v>0.577049180327869</v>
      </c>
      <c r="T179" s="17"/>
    </row>
    <row r="180" s="13" customFormat="1" customHeight="1" spans="1:20">
      <c r="A180" s="34">
        <v>176</v>
      </c>
      <c r="B180" s="73" t="s">
        <v>367</v>
      </c>
      <c r="C180" s="73" t="s">
        <v>368</v>
      </c>
      <c r="D180" s="70">
        <v>3.08</v>
      </c>
      <c r="E180" s="34">
        <f t="shared" si="26"/>
        <v>51.8269230769231</v>
      </c>
      <c r="F180" s="34">
        <f t="shared" si="25"/>
        <v>164</v>
      </c>
      <c r="G180" s="36">
        <f t="shared" si="27"/>
        <v>0.537704918032787</v>
      </c>
      <c r="H180" s="71">
        <v>12</v>
      </c>
      <c r="I180" s="34">
        <f t="shared" si="28"/>
        <v>0.448318804483188</v>
      </c>
      <c r="J180" s="34">
        <f t="shared" si="29"/>
        <v>268</v>
      </c>
      <c r="K180" s="36">
        <f t="shared" si="30"/>
        <v>0.878688524590164</v>
      </c>
      <c r="L180" s="34">
        <v>0</v>
      </c>
      <c r="M180" s="34">
        <f t="shared" si="36"/>
        <v>0</v>
      </c>
      <c r="N180" s="34">
        <f t="shared" si="31"/>
        <v>48</v>
      </c>
      <c r="O180" s="36">
        <f t="shared" si="32"/>
        <v>0.157377049180328</v>
      </c>
      <c r="P180" s="34">
        <v>0</v>
      </c>
      <c r="Q180" s="72">
        <f t="shared" si="33"/>
        <v>52.2752418814063</v>
      </c>
      <c r="R180" s="34">
        <f t="shared" si="34"/>
        <v>176</v>
      </c>
      <c r="S180" s="36">
        <f t="shared" si="35"/>
        <v>0.577049180327869</v>
      </c>
      <c r="T180" s="17"/>
    </row>
    <row r="181" s="13" customFormat="1" customHeight="1" spans="1:20">
      <c r="A181" s="34">
        <v>177</v>
      </c>
      <c r="B181" s="73" t="s">
        <v>369</v>
      </c>
      <c r="C181" s="73" t="s">
        <v>370</v>
      </c>
      <c r="D181" s="70">
        <v>3</v>
      </c>
      <c r="E181" s="34">
        <f t="shared" si="26"/>
        <v>50.4807692307692</v>
      </c>
      <c r="F181" s="34">
        <f t="shared" si="25"/>
        <v>187</v>
      </c>
      <c r="G181" s="36">
        <f t="shared" si="27"/>
        <v>0.613114754098361</v>
      </c>
      <c r="H181" s="71">
        <v>51</v>
      </c>
      <c r="I181" s="34">
        <f t="shared" si="28"/>
        <v>1.90535491905355</v>
      </c>
      <c r="J181" s="34">
        <f t="shared" si="29"/>
        <v>24</v>
      </c>
      <c r="K181" s="36">
        <f t="shared" si="30"/>
        <v>0.0786885245901639</v>
      </c>
      <c r="L181" s="34">
        <v>0</v>
      </c>
      <c r="M181" s="34">
        <f t="shared" si="36"/>
        <v>0</v>
      </c>
      <c r="N181" s="34">
        <f t="shared" si="31"/>
        <v>48</v>
      </c>
      <c r="O181" s="36">
        <f t="shared" si="32"/>
        <v>0.157377049180328</v>
      </c>
      <c r="P181" s="34">
        <v>0</v>
      </c>
      <c r="Q181" s="72">
        <f t="shared" si="33"/>
        <v>52.3861241498228</v>
      </c>
      <c r="R181" s="34">
        <f t="shared" si="34"/>
        <v>175</v>
      </c>
      <c r="S181" s="36">
        <f t="shared" si="35"/>
        <v>0.573770491803279</v>
      </c>
      <c r="T181" s="17"/>
    </row>
    <row r="182" s="13" customFormat="1" customHeight="1" spans="1:20">
      <c r="A182" s="34">
        <v>178</v>
      </c>
      <c r="B182" s="69" t="s">
        <v>371</v>
      </c>
      <c r="C182" s="44" t="s">
        <v>372</v>
      </c>
      <c r="D182" s="70">
        <v>3.06</v>
      </c>
      <c r="E182" s="34">
        <f t="shared" si="26"/>
        <v>51.4903846153846</v>
      </c>
      <c r="F182" s="34">
        <f t="shared" si="25"/>
        <v>173</v>
      </c>
      <c r="G182" s="36">
        <f t="shared" si="27"/>
        <v>0.567213114754098</v>
      </c>
      <c r="H182" s="71">
        <v>17</v>
      </c>
      <c r="I182" s="34">
        <f t="shared" si="28"/>
        <v>0.635118306351183</v>
      </c>
      <c r="J182" s="34">
        <f t="shared" si="29"/>
        <v>205</v>
      </c>
      <c r="K182" s="36">
        <f t="shared" si="30"/>
        <v>0.672131147540984</v>
      </c>
      <c r="L182" s="34">
        <v>0</v>
      </c>
      <c r="M182" s="34">
        <f t="shared" si="36"/>
        <v>0</v>
      </c>
      <c r="N182" s="34">
        <f t="shared" si="31"/>
        <v>48</v>
      </c>
      <c r="O182" s="36">
        <f t="shared" si="32"/>
        <v>0.157377049180328</v>
      </c>
      <c r="P182" s="34">
        <v>0</v>
      </c>
      <c r="Q182" s="72">
        <f t="shared" si="33"/>
        <v>52.1255029217358</v>
      </c>
      <c r="R182" s="34">
        <f t="shared" si="34"/>
        <v>178</v>
      </c>
      <c r="S182" s="36">
        <f t="shared" si="35"/>
        <v>0.583606557377049</v>
      </c>
      <c r="T182" s="17"/>
    </row>
    <row r="183" s="13" customFormat="1" customHeight="1" spans="1:20">
      <c r="A183" s="34">
        <v>179</v>
      </c>
      <c r="B183" s="73" t="s">
        <v>373</v>
      </c>
      <c r="C183" s="73" t="s">
        <v>374</v>
      </c>
      <c r="D183" s="70">
        <v>3.06</v>
      </c>
      <c r="E183" s="34">
        <f t="shared" si="26"/>
        <v>51.4903846153846</v>
      </c>
      <c r="F183" s="34">
        <f t="shared" si="25"/>
        <v>173</v>
      </c>
      <c r="G183" s="36">
        <f t="shared" si="27"/>
        <v>0.567213114754098</v>
      </c>
      <c r="H183" s="71">
        <v>14</v>
      </c>
      <c r="I183" s="34">
        <f t="shared" si="28"/>
        <v>0.523038605230386</v>
      </c>
      <c r="J183" s="34">
        <f t="shared" si="29"/>
        <v>237</v>
      </c>
      <c r="K183" s="36">
        <f t="shared" si="30"/>
        <v>0.777049180327869</v>
      </c>
      <c r="L183" s="34">
        <v>0</v>
      </c>
      <c r="M183" s="34">
        <f t="shared" si="36"/>
        <v>0</v>
      </c>
      <c r="N183" s="34">
        <f t="shared" si="31"/>
        <v>48</v>
      </c>
      <c r="O183" s="36">
        <f t="shared" si="32"/>
        <v>0.157377049180328</v>
      </c>
      <c r="P183" s="34">
        <v>0</v>
      </c>
      <c r="Q183" s="72">
        <f t="shared" si="33"/>
        <v>52.013423220615</v>
      </c>
      <c r="R183" s="34">
        <f t="shared" si="34"/>
        <v>179</v>
      </c>
      <c r="S183" s="36">
        <f t="shared" si="35"/>
        <v>0.586885245901639</v>
      </c>
      <c r="T183" s="17"/>
    </row>
    <row r="184" s="13" customFormat="1" customHeight="1" spans="1:20">
      <c r="A184" s="34">
        <v>180</v>
      </c>
      <c r="B184" s="69" t="s">
        <v>375</v>
      </c>
      <c r="C184" s="44" t="s">
        <v>376</v>
      </c>
      <c r="D184" s="70">
        <v>3.03</v>
      </c>
      <c r="E184" s="34">
        <f t="shared" si="26"/>
        <v>50.9855769230769</v>
      </c>
      <c r="F184" s="34">
        <f t="shared" si="25"/>
        <v>179</v>
      </c>
      <c r="G184" s="36">
        <f t="shared" si="27"/>
        <v>0.586885245901639</v>
      </c>
      <c r="H184" s="71">
        <v>27</v>
      </c>
      <c r="I184" s="34">
        <f t="shared" si="28"/>
        <v>1.00871731008717</v>
      </c>
      <c r="J184" s="34">
        <f t="shared" si="29"/>
        <v>96</v>
      </c>
      <c r="K184" s="36">
        <f t="shared" si="30"/>
        <v>0.314754098360656</v>
      </c>
      <c r="L184" s="34">
        <v>0</v>
      </c>
      <c r="M184" s="34">
        <f t="shared" si="36"/>
        <v>0</v>
      </c>
      <c r="N184" s="34">
        <f t="shared" si="31"/>
        <v>48</v>
      </c>
      <c r="O184" s="36">
        <f t="shared" si="32"/>
        <v>0.157377049180328</v>
      </c>
      <c r="P184" s="34">
        <v>0</v>
      </c>
      <c r="Q184" s="72">
        <f t="shared" si="33"/>
        <v>51.9942942331641</v>
      </c>
      <c r="R184" s="34">
        <f t="shared" si="34"/>
        <v>180</v>
      </c>
      <c r="S184" s="36">
        <f t="shared" si="35"/>
        <v>0.590163934426229</v>
      </c>
      <c r="T184" s="17"/>
    </row>
    <row r="185" s="13" customFormat="1" customHeight="1" spans="1:20">
      <c r="A185" s="34">
        <v>181</v>
      </c>
      <c r="B185" s="69" t="s">
        <v>377</v>
      </c>
      <c r="C185" s="44" t="s">
        <v>378</v>
      </c>
      <c r="D185" s="70">
        <v>3.04</v>
      </c>
      <c r="E185" s="34">
        <f t="shared" si="26"/>
        <v>51.1538461538462</v>
      </c>
      <c r="F185" s="34">
        <f t="shared" si="25"/>
        <v>177</v>
      </c>
      <c r="G185" s="36">
        <f t="shared" si="27"/>
        <v>0.580327868852459</v>
      </c>
      <c r="H185" s="71">
        <v>22</v>
      </c>
      <c r="I185" s="34">
        <f t="shared" si="28"/>
        <v>0.821917808219178</v>
      </c>
      <c r="J185" s="34">
        <f t="shared" si="29"/>
        <v>147</v>
      </c>
      <c r="K185" s="36">
        <f t="shared" si="30"/>
        <v>0.481967213114754</v>
      </c>
      <c r="L185" s="34">
        <v>0</v>
      </c>
      <c r="M185" s="34">
        <f t="shared" si="36"/>
        <v>0</v>
      </c>
      <c r="N185" s="34">
        <f t="shared" si="31"/>
        <v>48</v>
      </c>
      <c r="O185" s="36">
        <f t="shared" si="32"/>
        <v>0.157377049180328</v>
      </c>
      <c r="P185" s="34">
        <v>0</v>
      </c>
      <c r="Q185" s="72">
        <f t="shared" si="33"/>
        <v>51.9757639620653</v>
      </c>
      <c r="R185" s="34">
        <f t="shared" si="34"/>
        <v>181</v>
      </c>
      <c r="S185" s="36">
        <f t="shared" si="35"/>
        <v>0.59344262295082</v>
      </c>
      <c r="T185" s="17"/>
    </row>
    <row r="186" s="13" customFormat="1" customHeight="1" spans="1:20">
      <c r="A186" s="34">
        <v>182</v>
      </c>
      <c r="B186" s="69" t="s">
        <v>379</v>
      </c>
      <c r="C186" s="44" t="s">
        <v>380</v>
      </c>
      <c r="D186" s="70">
        <v>3.03</v>
      </c>
      <c r="E186" s="34">
        <f t="shared" si="26"/>
        <v>50.9855769230769</v>
      </c>
      <c r="F186" s="34">
        <f t="shared" si="25"/>
        <v>179</v>
      </c>
      <c r="G186" s="36">
        <f t="shared" si="27"/>
        <v>0.586885245901639</v>
      </c>
      <c r="H186" s="71">
        <v>26</v>
      </c>
      <c r="I186" s="34">
        <f t="shared" si="28"/>
        <v>0.971357409713574</v>
      </c>
      <c r="J186" s="34">
        <f t="shared" si="29"/>
        <v>102</v>
      </c>
      <c r="K186" s="36">
        <f t="shared" si="30"/>
        <v>0.334426229508197</v>
      </c>
      <c r="L186" s="34">
        <v>0</v>
      </c>
      <c r="M186" s="34">
        <f t="shared" si="36"/>
        <v>0</v>
      </c>
      <c r="N186" s="34">
        <f t="shared" si="31"/>
        <v>48</v>
      </c>
      <c r="O186" s="36">
        <f t="shared" si="32"/>
        <v>0.157377049180328</v>
      </c>
      <c r="P186" s="34">
        <v>0</v>
      </c>
      <c r="Q186" s="74">
        <f t="shared" si="33"/>
        <v>51.9569343327905</v>
      </c>
      <c r="R186" s="34">
        <f t="shared" si="34"/>
        <v>182</v>
      </c>
      <c r="S186" s="36">
        <f t="shared" si="35"/>
        <v>0.59672131147541</v>
      </c>
      <c r="T186" s="17"/>
    </row>
    <row r="187" s="13" customFormat="1" customHeight="1" spans="1:20">
      <c r="A187" s="34">
        <v>183</v>
      </c>
      <c r="B187" s="69" t="s">
        <v>381</v>
      </c>
      <c r="C187" s="44" t="s">
        <v>382</v>
      </c>
      <c r="D187" s="70">
        <v>3.04</v>
      </c>
      <c r="E187" s="34">
        <f t="shared" si="26"/>
        <v>51.1538461538462</v>
      </c>
      <c r="F187" s="34">
        <f t="shared" si="25"/>
        <v>177</v>
      </c>
      <c r="G187" s="36">
        <f t="shared" si="27"/>
        <v>0.580327868852459</v>
      </c>
      <c r="H187" s="71">
        <v>20</v>
      </c>
      <c r="I187" s="34">
        <f t="shared" si="28"/>
        <v>0.74719800747198</v>
      </c>
      <c r="J187" s="34">
        <f t="shared" si="29"/>
        <v>167</v>
      </c>
      <c r="K187" s="36">
        <f t="shared" si="30"/>
        <v>0.547540983606557</v>
      </c>
      <c r="L187" s="34">
        <v>0</v>
      </c>
      <c r="M187" s="34">
        <f t="shared" si="36"/>
        <v>0</v>
      </c>
      <c r="N187" s="34">
        <f t="shared" si="31"/>
        <v>48</v>
      </c>
      <c r="O187" s="36">
        <f t="shared" si="32"/>
        <v>0.157377049180328</v>
      </c>
      <c r="P187" s="34">
        <v>0</v>
      </c>
      <c r="Q187" s="72">
        <f t="shared" si="33"/>
        <v>51.9010441613181</v>
      </c>
      <c r="R187" s="34">
        <f t="shared" si="34"/>
        <v>183</v>
      </c>
      <c r="S187" s="36">
        <f t="shared" si="35"/>
        <v>0.6</v>
      </c>
      <c r="T187" s="17"/>
    </row>
    <row r="188" s="13" customFormat="1" customHeight="1" spans="1:20">
      <c r="A188" s="34">
        <v>184</v>
      </c>
      <c r="B188" s="69" t="s">
        <v>383</v>
      </c>
      <c r="C188" s="44" t="s">
        <v>384</v>
      </c>
      <c r="D188" s="70">
        <v>3.01</v>
      </c>
      <c r="E188" s="34">
        <f t="shared" si="26"/>
        <v>50.6490384615385</v>
      </c>
      <c r="F188" s="34">
        <f t="shared" si="25"/>
        <v>185</v>
      </c>
      <c r="G188" s="36">
        <f t="shared" si="27"/>
        <v>0.60655737704918</v>
      </c>
      <c r="H188" s="71">
        <v>26</v>
      </c>
      <c r="I188" s="34">
        <f t="shared" si="28"/>
        <v>0.971357409713574</v>
      </c>
      <c r="J188" s="34">
        <f t="shared" si="29"/>
        <v>102</v>
      </c>
      <c r="K188" s="36">
        <f t="shared" si="30"/>
        <v>0.334426229508197</v>
      </c>
      <c r="L188" s="34">
        <v>0</v>
      </c>
      <c r="M188" s="34">
        <f t="shared" si="36"/>
        <v>0</v>
      </c>
      <c r="N188" s="34">
        <f t="shared" si="31"/>
        <v>48</v>
      </c>
      <c r="O188" s="36">
        <f t="shared" si="32"/>
        <v>0.157377049180328</v>
      </c>
      <c r="P188" s="34">
        <v>0</v>
      </c>
      <c r="Q188" s="72">
        <f t="shared" si="33"/>
        <v>51.620395871252</v>
      </c>
      <c r="R188" s="34">
        <f t="shared" si="34"/>
        <v>184</v>
      </c>
      <c r="S188" s="36">
        <f t="shared" si="35"/>
        <v>0.60327868852459</v>
      </c>
      <c r="T188" s="17"/>
    </row>
    <row r="189" s="13" customFormat="1" customHeight="1" spans="1:20">
      <c r="A189" s="34">
        <v>185</v>
      </c>
      <c r="B189" s="73" t="s">
        <v>385</v>
      </c>
      <c r="C189" s="73" t="s">
        <v>386</v>
      </c>
      <c r="D189" s="70">
        <v>2.99</v>
      </c>
      <c r="E189" s="34">
        <f t="shared" si="26"/>
        <v>50.3125</v>
      </c>
      <c r="F189" s="34">
        <f t="shared" ref="F189:F252" si="37">RANK(E189,$E$5:$E$309)</f>
        <v>189</v>
      </c>
      <c r="G189" s="36">
        <f t="shared" si="27"/>
        <v>0.619672131147541</v>
      </c>
      <c r="H189" s="71">
        <v>34</v>
      </c>
      <c r="I189" s="34">
        <f t="shared" si="28"/>
        <v>1.27023661270237</v>
      </c>
      <c r="J189" s="34">
        <f t="shared" si="29"/>
        <v>53</v>
      </c>
      <c r="K189" s="36">
        <f t="shared" si="30"/>
        <v>0.173770491803279</v>
      </c>
      <c r="L189" s="34">
        <v>0</v>
      </c>
      <c r="M189" s="34">
        <f t="shared" si="36"/>
        <v>0</v>
      </c>
      <c r="N189" s="34">
        <f t="shared" si="31"/>
        <v>48</v>
      </c>
      <c r="O189" s="36">
        <f t="shared" si="32"/>
        <v>0.157377049180328</v>
      </c>
      <c r="P189" s="34">
        <v>0</v>
      </c>
      <c r="Q189" s="72">
        <f t="shared" si="33"/>
        <v>51.5827366127024</v>
      </c>
      <c r="R189" s="34">
        <f t="shared" si="34"/>
        <v>185</v>
      </c>
      <c r="S189" s="36">
        <f t="shared" si="35"/>
        <v>0.60655737704918</v>
      </c>
      <c r="T189" s="17"/>
    </row>
    <row r="190" s="28" customFormat="1" customHeight="1" spans="1:20">
      <c r="A190" s="34">
        <v>186</v>
      </c>
      <c r="B190" s="69" t="s">
        <v>387</v>
      </c>
      <c r="C190" s="44" t="s">
        <v>388</v>
      </c>
      <c r="D190" s="70">
        <v>3.01</v>
      </c>
      <c r="E190" s="34">
        <f t="shared" si="26"/>
        <v>50.6490384615385</v>
      </c>
      <c r="F190" s="34">
        <f t="shared" si="37"/>
        <v>185</v>
      </c>
      <c r="G190" s="36">
        <f t="shared" si="27"/>
        <v>0.60655737704918</v>
      </c>
      <c r="H190" s="71">
        <v>24</v>
      </c>
      <c r="I190" s="34">
        <f t="shared" si="28"/>
        <v>0.896637608966376</v>
      </c>
      <c r="J190" s="34">
        <f t="shared" si="29"/>
        <v>120</v>
      </c>
      <c r="K190" s="36">
        <f t="shared" si="30"/>
        <v>0.39344262295082</v>
      </c>
      <c r="L190" s="34">
        <v>0</v>
      </c>
      <c r="M190" s="34">
        <f t="shared" si="36"/>
        <v>0</v>
      </c>
      <c r="N190" s="34">
        <f t="shared" si="31"/>
        <v>48</v>
      </c>
      <c r="O190" s="36">
        <f t="shared" si="32"/>
        <v>0.157377049180328</v>
      </c>
      <c r="P190" s="34">
        <v>0</v>
      </c>
      <c r="Q190" s="74">
        <f t="shared" si="33"/>
        <v>51.5456760705048</v>
      </c>
      <c r="R190" s="34">
        <f t="shared" si="34"/>
        <v>188</v>
      </c>
      <c r="S190" s="36">
        <f t="shared" si="35"/>
        <v>0.616393442622951</v>
      </c>
      <c r="T190" s="34"/>
    </row>
    <row r="191" s="28" customFormat="1" customHeight="1" spans="1:20">
      <c r="A191" s="34">
        <v>187</v>
      </c>
      <c r="B191" s="69" t="s">
        <v>389</v>
      </c>
      <c r="C191" s="44" t="s">
        <v>390</v>
      </c>
      <c r="D191" s="70">
        <v>2.96</v>
      </c>
      <c r="E191" s="34">
        <f t="shared" si="26"/>
        <v>49.8076923076923</v>
      </c>
      <c r="F191" s="34">
        <f t="shared" si="37"/>
        <v>195</v>
      </c>
      <c r="G191" s="36">
        <f t="shared" si="27"/>
        <v>0.639344262295082</v>
      </c>
      <c r="H191" s="71">
        <v>47</v>
      </c>
      <c r="I191" s="34">
        <f t="shared" si="28"/>
        <v>1.75591531755915</v>
      </c>
      <c r="J191" s="34">
        <f t="shared" si="29"/>
        <v>27</v>
      </c>
      <c r="K191" s="36">
        <f t="shared" si="30"/>
        <v>0.0885245901639344</v>
      </c>
      <c r="L191" s="34">
        <v>0</v>
      </c>
      <c r="M191" s="34">
        <f t="shared" si="36"/>
        <v>0</v>
      </c>
      <c r="N191" s="34">
        <f t="shared" si="31"/>
        <v>48</v>
      </c>
      <c r="O191" s="36">
        <f t="shared" si="32"/>
        <v>0.157377049180328</v>
      </c>
      <c r="P191" s="34">
        <v>0</v>
      </c>
      <c r="Q191" s="72">
        <f t="shared" si="33"/>
        <v>51.5636076252514</v>
      </c>
      <c r="R191" s="34">
        <f t="shared" si="34"/>
        <v>187</v>
      </c>
      <c r="S191" s="36">
        <f t="shared" si="35"/>
        <v>0.613114754098361</v>
      </c>
      <c r="T191" s="34"/>
    </row>
    <row r="192" s="28" customFormat="1" customHeight="1" spans="1:20">
      <c r="A192" s="34">
        <v>188</v>
      </c>
      <c r="B192" s="69" t="s">
        <v>391</v>
      </c>
      <c r="C192" s="44" t="s">
        <v>392</v>
      </c>
      <c r="D192" s="70">
        <v>3.03</v>
      </c>
      <c r="E192" s="34">
        <f t="shared" si="26"/>
        <v>50.9855769230769</v>
      </c>
      <c r="F192" s="34">
        <f t="shared" si="37"/>
        <v>179</v>
      </c>
      <c r="G192" s="36">
        <f t="shared" si="27"/>
        <v>0.586885245901639</v>
      </c>
      <c r="H192" s="71">
        <v>12</v>
      </c>
      <c r="I192" s="34">
        <f t="shared" si="28"/>
        <v>0.448318804483188</v>
      </c>
      <c r="J192" s="34">
        <f t="shared" si="29"/>
        <v>268</v>
      </c>
      <c r="K192" s="36">
        <f t="shared" si="30"/>
        <v>0.878688524590164</v>
      </c>
      <c r="L192" s="34">
        <v>0</v>
      </c>
      <c r="M192" s="34">
        <f t="shared" si="36"/>
        <v>0</v>
      </c>
      <c r="N192" s="34">
        <f t="shared" si="31"/>
        <v>48</v>
      </c>
      <c r="O192" s="36">
        <f t="shared" si="32"/>
        <v>0.157377049180328</v>
      </c>
      <c r="P192" s="34">
        <v>0</v>
      </c>
      <c r="Q192" s="72">
        <f t="shared" si="33"/>
        <v>51.4338957275601</v>
      </c>
      <c r="R192" s="34">
        <f t="shared" si="34"/>
        <v>189</v>
      </c>
      <c r="S192" s="36">
        <f t="shared" si="35"/>
        <v>0.619672131147541</v>
      </c>
      <c r="T192" s="34"/>
    </row>
    <row r="193" s="28" customFormat="1" customHeight="1" spans="1:20">
      <c r="A193" s="34">
        <v>189</v>
      </c>
      <c r="B193" s="69" t="s">
        <v>393</v>
      </c>
      <c r="C193" s="44" t="s">
        <v>394</v>
      </c>
      <c r="D193" s="70">
        <v>2.89</v>
      </c>
      <c r="E193" s="34">
        <f t="shared" si="26"/>
        <v>48.6298076923077</v>
      </c>
      <c r="F193" s="34">
        <f t="shared" si="37"/>
        <v>202</v>
      </c>
      <c r="G193" s="36">
        <f t="shared" si="27"/>
        <v>0.662295081967213</v>
      </c>
      <c r="H193" s="71">
        <v>12</v>
      </c>
      <c r="I193" s="34">
        <f t="shared" si="28"/>
        <v>0.448318804483188</v>
      </c>
      <c r="J193" s="34">
        <f t="shared" si="29"/>
        <v>268</v>
      </c>
      <c r="K193" s="36">
        <f t="shared" si="30"/>
        <v>0.878688524590164</v>
      </c>
      <c r="L193" s="34">
        <v>2.5</v>
      </c>
      <c r="M193" s="34">
        <f t="shared" si="36"/>
        <v>2.5</v>
      </c>
      <c r="N193" s="34">
        <f t="shared" si="31"/>
        <v>30</v>
      </c>
      <c r="O193" s="36">
        <f t="shared" si="32"/>
        <v>0.0983606557377049</v>
      </c>
      <c r="P193" s="34">
        <v>0</v>
      </c>
      <c r="Q193" s="72">
        <f t="shared" si="33"/>
        <v>51.5781264967909</v>
      </c>
      <c r="R193" s="34">
        <f t="shared" si="34"/>
        <v>186</v>
      </c>
      <c r="S193" s="36">
        <f t="shared" si="35"/>
        <v>0.60983606557377</v>
      </c>
      <c r="T193" s="34"/>
    </row>
    <row r="194" s="28" customFormat="1" customHeight="1" spans="1:20">
      <c r="A194" s="34">
        <v>190</v>
      </c>
      <c r="B194" s="73" t="s">
        <v>395</v>
      </c>
      <c r="C194" s="73" t="s">
        <v>396</v>
      </c>
      <c r="D194" s="70">
        <v>3.02</v>
      </c>
      <c r="E194" s="34">
        <f t="shared" si="26"/>
        <v>50.8173076923077</v>
      </c>
      <c r="F194" s="34">
        <f t="shared" si="37"/>
        <v>183</v>
      </c>
      <c r="G194" s="36">
        <f t="shared" si="27"/>
        <v>0.6</v>
      </c>
      <c r="H194" s="71">
        <v>14</v>
      </c>
      <c r="I194" s="34">
        <f t="shared" si="28"/>
        <v>0.523038605230386</v>
      </c>
      <c r="J194" s="34">
        <f t="shared" si="29"/>
        <v>237</v>
      </c>
      <c r="K194" s="36">
        <f t="shared" si="30"/>
        <v>0.777049180327869</v>
      </c>
      <c r="L194" s="34">
        <v>0</v>
      </c>
      <c r="M194" s="34">
        <f t="shared" si="36"/>
        <v>0</v>
      </c>
      <c r="N194" s="34">
        <f t="shared" si="31"/>
        <v>48</v>
      </c>
      <c r="O194" s="36">
        <f t="shared" si="32"/>
        <v>0.157377049180328</v>
      </c>
      <c r="P194" s="34">
        <v>0</v>
      </c>
      <c r="Q194" s="72">
        <f t="shared" si="33"/>
        <v>51.3403462975381</v>
      </c>
      <c r="R194" s="34">
        <f t="shared" si="34"/>
        <v>190</v>
      </c>
      <c r="S194" s="36">
        <f t="shared" si="35"/>
        <v>0.622950819672131</v>
      </c>
      <c r="T194" s="34"/>
    </row>
    <row r="195" s="28" customFormat="1" customHeight="1" spans="1:20">
      <c r="A195" s="34">
        <v>191</v>
      </c>
      <c r="B195" s="73" t="s">
        <v>397</v>
      </c>
      <c r="C195" s="73" t="s">
        <v>398</v>
      </c>
      <c r="D195" s="70">
        <v>3.02</v>
      </c>
      <c r="E195" s="34">
        <f t="shared" si="26"/>
        <v>50.8173076923077</v>
      </c>
      <c r="F195" s="34">
        <f t="shared" si="37"/>
        <v>183</v>
      </c>
      <c r="G195" s="36">
        <f t="shared" si="27"/>
        <v>0.6</v>
      </c>
      <c r="H195" s="71">
        <v>14</v>
      </c>
      <c r="I195" s="34">
        <f t="shared" si="28"/>
        <v>0.523038605230386</v>
      </c>
      <c r="J195" s="34">
        <f t="shared" si="29"/>
        <v>237</v>
      </c>
      <c r="K195" s="36">
        <f t="shared" si="30"/>
        <v>0.777049180327869</v>
      </c>
      <c r="L195" s="34">
        <v>0</v>
      </c>
      <c r="M195" s="34">
        <f t="shared" si="36"/>
        <v>0</v>
      </c>
      <c r="N195" s="34">
        <f t="shared" si="31"/>
        <v>48</v>
      </c>
      <c r="O195" s="36">
        <f t="shared" si="32"/>
        <v>0.157377049180328</v>
      </c>
      <c r="P195" s="34">
        <v>0</v>
      </c>
      <c r="Q195" s="72">
        <f t="shared" si="33"/>
        <v>51.3403462975381</v>
      </c>
      <c r="R195" s="34">
        <f t="shared" si="34"/>
        <v>190</v>
      </c>
      <c r="S195" s="36">
        <f t="shared" si="35"/>
        <v>0.622950819672131</v>
      </c>
      <c r="T195" s="34"/>
    </row>
    <row r="196" s="28" customFormat="1" customHeight="1" spans="1:20">
      <c r="A196" s="34">
        <v>192</v>
      </c>
      <c r="B196" s="69" t="s">
        <v>399</v>
      </c>
      <c r="C196" s="44" t="s">
        <v>400</v>
      </c>
      <c r="D196" s="70">
        <v>2.99</v>
      </c>
      <c r="E196" s="34">
        <f t="shared" si="26"/>
        <v>50.3125</v>
      </c>
      <c r="F196" s="34">
        <f t="shared" si="37"/>
        <v>189</v>
      </c>
      <c r="G196" s="36">
        <f t="shared" si="27"/>
        <v>0.619672131147541</v>
      </c>
      <c r="H196" s="71">
        <v>23</v>
      </c>
      <c r="I196" s="34">
        <f t="shared" si="28"/>
        <v>0.859277708592777</v>
      </c>
      <c r="J196" s="34">
        <f t="shared" si="29"/>
        <v>137</v>
      </c>
      <c r="K196" s="36">
        <f t="shared" si="30"/>
        <v>0.449180327868852</v>
      </c>
      <c r="L196" s="34">
        <v>0</v>
      </c>
      <c r="M196" s="34">
        <f t="shared" si="36"/>
        <v>0</v>
      </c>
      <c r="N196" s="34">
        <f t="shared" si="31"/>
        <v>48</v>
      </c>
      <c r="O196" s="36">
        <f t="shared" si="32"/>
        <v>0.157377049180328</v>
      </c>
      <c r="P196" s="34">
        <v>0</v>
      </c>
      <c r="Q196" s="72">
        <f t="shared" si="33"/>
        <v>51.1717777085928</v>
      </c>
      <c r="R196" s="34">
        <f t="shared" si="34"/>
        <v>192</v>
      </c>
      <c r="S196" s="36">
        <f t="shared" si="35"/>
        <v>0.629508196721312</v>
      </c>
      <c r="T196" s="34"/>
    </row>
    <row r="197" s="28" customFormat="1" customHeight="1" spans="1:20">
      <c r="A197" s="34">
        <v>193</v>
      </c>
      <c r="B197" s="73" t="s">
        <v>401</v>
      </c>
      <c r="C197" s="73" t="s">
        <v>402</v>
      </c>
      <c r="D197" s="70">
        <v>3</v>
      </c>
      <c r="E197" s="34">
        <f t="shared" ref="E197:E260" si="38">D197/MAX($D$5:$D$309)*70</f>
        <v>50.4807692307692</v>
      </c>
      <c r="F197" s="34">
        <f t="shared" si="37"/>
        <v>187</v>
      </c>
      <c r="G197" s="36">
        <f t="shared" ref="G197:G260" si="39">IFERROR(RANK(E197,$E$5:$E$309)/COUNT($E$5:$E$309),0)</f>
        <v>0.613114754098361</v>
      </c>
      <c r="H197" s="71">
        <v>14</v>
      </c>
      <c r="I197" s="34">
        <f t="shared" ref="I197:I260" si="40">H197/MAX($H$5:$H$309)*30</f>
        <v>0.523038605230386</v>
      </c>
      <c r="J197" s="34">
        <f t="shared" ref="J197:J260" si="41">RANK(I197,$I$5:$I$309)</f>
        <v>237</v>
      </c>
      <c r="K197" s="36">
        <f t="shared" ref="K197:K260" si="42">IFERROR(RANK(I197,$I$5:$I$309)/COUNT($I$5:$I$309),0)</f>
        <v>0.777049180327869</v>
      </c>
      <c r="L197" s="34">
        <v>0</v>
      </c>
      <c r="M197" s="34">
        <f t="shared" si="36"/>
        <v>0</v>
      </c>
      <c r="N197" s="34">
        <f t="shared" ref="N197:N260" si="43">RANK(M197,$M$5:$M$309)</f>
        <v>48</v>
      </c>
      <c r="O197" s="36">
        <f t="shared" ref="O197:O260" si="44">IFERROR(RANK(M197,$M$5:$M$309)/COUNT($M$5:$M$309),0)</f>
        <v>0.157377049180328</v>
      </c>
      <c r="P197" s="34">
        <v>0</v>
      </c>
      <c r="Q197" s="72">
        <f t="shared" ref="Q197:Q260" si="45">E197+I197+M197-P197</f>
        <v>51.0038078359996</v>
      </c>
      <c r="R197" s="34">
        <f t="shared" ref="R197:R260" si="46">RANK(Q197,$Q$5:$Q$309)</f>
        <v>193</v>
      </c>
      <c r="S197" s="36">
        <f t="shared" ref="S197:S260" si="47">IFERROR(RANK(Q197,$Q$5:$Q$309)/COUNT($Q$5:$Q$309),0)</f>
        <v>0.632786885245902</v>
      </c>
      <c r="T197" s="34"/>
    </row>
    <row r="198" s="28" customFormat="1" customHeight="1" spans="1:20">
      <c r="A198" s="34">
        <v>194</v>
      </c>
      <c r="B198" s="69" t="s">
        <v>403</v>
      </c>
      <c r="C198" s="44" t="s">
        <v>404</v>
      </c>
      <c r="D198" s="70">
        <v>2.99</v>
      </c>
      <c r="E198" s="34">
        <f t="shared" si="38"/>
        <v>50.3125</v>
      </c>
      <c r="F198" s="34">
        <f t="shared" si="37"/>
        <v>189</v>
      </c>
      <c r="G198" s="36">
        <f t="shared" si="39"/>
        <v>0.619672131147541</v>
      </c>
      <c r="H198" s="71">
        <v>14</v>
      </c>
      <c r="I198" s="34">
        <f t="shared" si="40"/>
        <v>0.523038605230386</v>
      </c>
      <c r="J198" s="34">
        <f t="shared" si="41"/>
        <v>237</v>
      </c>
      <c r="K198" s="36">
        <f t="shared" si="42"/>
        <v>0.777049180327869</v>
      </c>
      <c r="L198" s="34">
        <v>0</v>
      </c>
      <c r="M198" s="34">
        <f t="shared" si="36"/>
        <v>0</v>
      </c>
      <c r="N198" s="34">
        <f t="shared" si="43"/>
        <v>48</v>
      </c>
      <c r="O198" s="36">
        <f t="shared" si="44"/>
        <v>0.157377049180328</v>
      </c>
      <c r="P198" s="34">
        <v>0</v>
      </c>
      <c r="Q198" s="72">
        <f t="shared" si="45"/>
        <v>50.8355386052304</v>
      </c>
      <c r="R198" s="34">
        <f t="shared" si="46"/>
        <v>194</v>
      </c>
      <c r="S198" s="36">
        <f t="shared" si="47"/>
        <v>0.636065573770492</v>
      </c>
      <c r="T198" s="34"/>
    </row>
    <row r="199" s="28" customFormat="1" customHeight="1" spans="1:20">
      <c r="A199" s="34">
        <v>195</v>
      </c>
      <c r="B199" s="69" t="s">
        <v>405</v>
      </c>
      <c r="C199" s="44" t="s">
        <v>406</v>
      </c>
      <c r="D199" s="70">
        <v>2.98</v>
      </c>
      <c r="E199" s="34">
        <f t="shared" si="38"/>
        <v>50.1442307692308</v>
      </c>
      <c r="F199" s="34">
        <f t="shared" si="37"/>
        <v>192</v>
      </c>
      <c r="G199" s="36">
        <f t="shared" si="39"/>
        <v>0.629508196721312</v>
      </c>
      <c r="H199" s="71">
        <v>18</v>
      </c>
      <c r="I199" s="34">
        <f t="shared" si="40"/>
        <v>0.672478206724782</v>
      </c>
      <c r="J199" s="34">
        <f t="shared" si="41"/>
        <v>192</v>
      </c>
      <c r="K199" s="36">
        <f t="shared" si="42"/>
        <v>0.629508196721312</v>
      </c>
      <c r="L199" s="34">
        <v>0</v>
      </c>
      <c r="M199" s="34">
        <f t="shared" si="36"/>
        <v>0</v>
      </c>
      <c r="N199" s="34">
        <f t="shared" si="43"/>
        <v>48</v>
      </c>
      <c r="O199" s="36">
        <f t="shared" si="44"/>
        <v>0.157377049180328</v>
      </c>
      <c r="P199" s="34">
        <v>0</v>
      </c>
      <c r="Q199" s="72">
        <f t="shared" si="45"/>
        <v>50.8167089759555</v>
      </c>
      <c r="R199" s="34">
        <f t="shared" si="46"/>
        <v>195</v>
      </c>
      <c r="S199" s="36">
        <f t="shared" si="47"/>
        <v>0.639344262295082</v>
      </c>
      <c r="T199" s="34"/>
    </row>
    <row r="200" s="28" customFormat="1" customHeight="1" spans="1:20">
      <c r="A200" s="34">
        <v>196</v>
      </c>
      <c r="B200" s="69" t="s">
        <v>407</v>
      </c>
      <c r="C200" s="44" t="s">
        <v>408</v>
      </c>
      <c r="D200" s="70">
        <v>2.97</v>
      </c>
      <c r="E200" s="34">
        <f t="shared" si="38"/>
        <v>49.9759615384615</v>
      </c>
      <c r="F200" s="34">
        <f t="shared" si="37"/>
        <v>193</v>
      </c>
      <c r="G200" s="36">
        <f t="shared" si="39"/>
        <v>0.632786885245902</v>
      </c>
      <c r="H200" s="71">
        <v>19</v>
      </c>
      <c r="I200" s="34">
        <f t="shared" si="40"/>
        <v>0.709838107098381</v>
      </c>
      <c r="J200" s="34">
        <f t="shared" si="41"/>
        <v>186</v>
      </c>
      <c r="K200" s="36">
        <f t="shared" si="42"/>
        <v>0.60983606557377</v>
      </c>
      <c r="L200" s="34">
        <v>0</v>
      </c>
      <c r="M200" s="34">
        <f t="shared" si="36"/>
        <v>0</v>
      </c>
      <c r="N200" s="34">
        <f t="shared" si="43"/>
        <v>48</v>
      </c>
      <c r="O200" s="36">
        <f t="shared" si="44"/>
        <v>0.157377049180328</v>
      </c>
      <c r="P200" s="34">
        <v>0</v>
      </c>
      <c r="Q200" s="72">
        <f t="shared" si="45"/>
        <v>50.6857996455599</v>
      </c>
      <c r="R200" s="34">
        <f t="shared" si="46"/>
        <v>198</v>
      </c>
      <c r="S200" s="36">
        <f t="shared" si="47"/>
        <v>0.649180327868852</v>
      </c>
      <c r="T200" s="34"/>
    </row>
    <row r="201" s="28" customFormat="1" customHeight="1" spans="1:20">
      <c r="A201" s="34">
        <v>197</v>
      </c>
      <c r="B201" s="69" t="s">
        <v>409</v>
      </c>
      <c r="C201" s="44" t="s">
        <v>410</v>
      </c>
      <c r="D201" s="70">
        <v>2.92</v>
      </c>
      <c r="E201" s="34">
        <f t="shared" si="38"/>
        <v>49.1346153846154</v>
      </c>
      <c r="F201" s="34">
        <f t="shared" si="37"/>
        <v>199</v>
      </c>
      <c r="G201" s="36">
        <f t="shared" si="39"/>
        <v>0.652459016393443</v>
      </c>
      <c r="H201" s="71">
        <v>42</v>
      </c>
      <c r="I201" s="34">
        <f t="shared" si="40"/>
        <v>1.56911581569116</v>
      </c>
      <c r="J201" s="34">
        <f t="shared" si="41"/>
        <v>34</v>
      </c>
      <c r="K201" s="36">
        <f t="shared" si="42"/>
        <v>0.111475409836066</v>
      </c>
      <c r="L201" s="34">
        <v>0</v>
      </c>
      <c r="M201" s="34">
        <f t="shared" si="36"/>
        <v>0</v>
      </c>
      <c r="N201" s="34">
        <f t="shared" si="43"/>
        <v>48</v>
      </c>
      <c r="O201" s="36">
        <f t="shared" si="44"/>
        <v>0.157377049180328</v>
      </c>
      <c r="P201" s="34">
        <v>0</v>
      </c>
      <c r="Q201" s="72">
        <f t="shared" si="45"/>
        <v>50.7037312003065</v>
      </c>
      <c r="R201" s="34">
        <f t="shared" si="46"/>
        <v>197</v>
      </c>
      <c r="S201" s="36">
        <f t="shared" si="47"/>
        <v>0.645901639344262</v>
      </c>
      <c r="T201" s="34"/>
    </row>
    <row r="202" s="28" customFormat="1" customHeight="1" spans="1:20">
      <c r="A202" s="34">
        <v>198</v>
      </c>
      <c r="B202" s="69" t="s">
        <v>411</v>
      </c>
      <c r="C202" s="44" t="s">
        <v>412</v>
      </c>
      <c r="D202" s="70">
        <v>2.94</v>
      </c>
      <c r="E202" s="34">
        <f t="shared" si="38"/>
        <v>49.4711538461538</v>
      </c>
      <c r="F202" s="34">
        <f t="shared" si="37"/>
        <v>196</v>
      </c>
      <c r="G202" s="36">
        <f t="shared" si="39"/>
        <v>0.642622950819672</v>
      </c>
      <c r="H202" s="71">
        <v>31</v>
      </c>
      <c r="I202" s="34">
        <f t="shared" si="40"/>
        <v>1.15815691158157</v>
      </c>
      <c r="J202" s="34">
        <f t="shared" si="41"/>
        <v>67</v>
      </c>
      <c r="K202" s="36">
        <f t="shared" si="42"/>
        <v>0.219672131147541</v>
      </c>
      <c r="L202" s="34">
        <v>0</v>
      </c>
      <c r="M202" s="34">
        <f t="shared" si="36"/>
        <v>0</v>
      </c>
      <c r="N202" s="34">
        <f t="shared" si="43"/>
        <v>48</v>
      </c>
      <c r="O202" s="36">
        <f t="shared" si="44"/>
        <v>0.157377049180328</v>
      </c>
      <c r="P202" s="34">
        <v>0</v>
      </c>
      <c r="Q202" s="72">
        <f t="shared" si="45"/>
        <v>50.6293107577354</v>
      </c>
      <c r="R202" s="34">
        <f t="shared" si="46"/>
        <v>199</v>
      </c>
      <c r="S202" s="36">
        <f t="shared" si="47"/>
        <v>0.652459016393443</v>
      </c>
      <c r="T202" s="34"/>
    </row>
    <row r="203" s="28" customFormat="1" customHeight="1" spans="1:20">
      <c r="A203" s="34">
        <v>199</v>
      </c>
      <c r="B203" s="69" t="s">
        <v>413</v>
      </c>
      <c r="C203" s="44" t="s">
        <v>414</v>
      </c>
      <c r="D203" s="70">
        <v>2.94</v>
      </c>
      <c r="E203" s="34">
        <f t="shared" si="38"/>
        <v>49.4711538461538</v>
      </c>
      <c r="F203" s="34">
        <f t="shared" si="37"/>
        <v>196</v>
      </c>
      <c r="G203" s="36">
        <f t="shared" si="39"/>
        <v>0.642622950819672</v>
      </c>
      <c r="H203" s="71">
        <v>31</v>
      </c>
      <c r="I203" s="34">
        <f t="shared" si="40"/>
        <v>1.15815691158157</v>
      </c>
      <c r="J203" s="34">
        <f t="shared" si="41"/>
        <v>67</v>
      </c>
      <c r="K203" s="36">
        <f t="shared" si="42"/>
        <v>0.219672131147541</v>
      </c>
      <c r="L203" s="34">
        <v>0</v>
      </c>
      <c r="M203" s="34">
        <f t="shared" si="36"/>
        <v>0</v>
      </c>
      <c r="N203" s="34">
        <f t="shared" si="43"/>
        <v>48</v>
      </c>
      <c r="O203" s="36">
        <f t="shared" si="44"/>
        <v>0.157377049180328</v>
      </c>
      <c r="P203" s="34">
        <v>0</v>
      </c>
      <c r="Q203" s="74">
        <f t="shared" si="45"/>
        <v>50.6293107577354</v>
      </c>
      <c r="R203" s="34">
        <f t="shared" si="46"/>
        <v>199</v>
      </c>
      <c r="S203" s="36">
        <f t="shared" si="47"/>
        <v>0.652459016393443</v>
      </c>
      <c r="T203" s="34"/>
    </row>
    <row r="204" s="28" customFormat="1" customHeight="1" spans="1:20">
      <c r="A204" s="34">
        <v>200</v>
      </c>
      <c r="B204" s="69" t="s">
        <v>415</v>
      </c>
      <c r="C204" s="44" t="s">
        <v>416</v>
      </c>
      <c r="D204" s="70">
        <v>2.84</v>
      </c>
      <c r="E204" s="34">
        <f t="shared" si="38"/>
        <v>47.7884615384615</v>
      </c>
      <c r="F204" s="34">
        <f t="shared" si="37"/>
        <v>211</v>
      </c>
      <c r="G204" s="36">
        <f t="shared" si="39"/>
        <v>0.691803278688525</v>
      </c>
      <c r="H204" s="71">
        <v>12</v>
      </c>
      <c r="I204" s="34">
        <f t="shared" si="40"/>
        <v>0.448318804483188</v>
      </c>
      <c r="J204" s="34">
        <f t="shared" si="41"/>
        <v>268</v>
      </c>
      <c r="K204" s="36">
        <f t="shared" si="42"/>
        <v>0.878688524590164</v>
      </c>
      <c r="L204" s="34">
        <v>2.5</v>
      </c>
      <c r="M204" s="34">
        <f t="shared" si="36"/>
        <v>2.5</v>
      </c>
      <c r="N204" s="34">
        <f t="shared" si="43"/>
        <v>30</v>
      </c>
      <c r="O204" s="36">
        <f t="shared" si="44"/>
        <v>0.0983606557377049</v>
      </c>
      <c r="P204" s="34">
        <v>0</v>
      </c>
      <c r="Q204" s="72">
        <f t="shared" si="45"/>
        <v>50.7367803429447</v>
      </c>
      <c r="R204" s="34">
        <f t="shared" si="46"/>
        <v>196</v>
      </c>
      <c r="S204" s="36">
        <f t="shared" si="47"/>
        <v>0.642622950819672</v>
      </c>
      <c r="T204" s="34"/>
    </row>
    <row r="205" s="28" customFormat="1" customHeight="1" spans="1:20">
      <c r="A205" s="34">
        <v>201</v>
      </c>
      <c r="B205" s="69" t="s">
        <v>417</v>
      </c>
      <c r="C205" s="44" t="s">
        <v>418</v>
      </c>
      <c r="D205" s="70">
        <v>2.94</v>
      </c>
      <c r="E205" s="34">
        <f t="shared" si="38"/>
        <v>49.4711538461538</v>
      </c>
      <c r="F205" s="34">
        <f t="shared" si="37"/>
        <v>196</v>
      </c>
      <c r="G205" s="36">
        <f t="shared" si="39"/>
        <v>0.642622950819672</v>
      </c>
      <c r="H205" s="71">
        <v>23</v>
      </c>
      <c r="I205" s="34">
        <f t="shared" si="40"/>
        <v>0.859277708592777</v>
      </c>
      <c r="J205" s="34">
        <f t="shared" si="41"/>
        <v>137</v>
      </c>
      <c r="K205" s="36">
        <f t="shared" si="42"/>
        <v>0.449180327868852</v>
      </c>
      <c r="L205" s="34">
        <v>0</v>
      </c>
      <c r="M205" s="34">
        <f t="shared" si="36"/>
        <v>0</v>
      </c>
      <c r="N205" s="34">
        <f t="shared" si="43"/>
        <v>48</v>
      </c>
      <c r="O205" s="36">
        <f t="shared" si="44"/>
        <v>0.157377049180328</v>
      </c>
      <c r="P205" s="34">
        <v>0</v>
      </c>
      <c r="Q205" s="72">
        <f t="shared" si="45"/>
        <v>50.3304315547466</v>
      </c>
      <c r="R205" s="34">
        <f t="shared" si="46"/>
        <v>201</v>
      </c>
      <c r="S205" s="36">
        <f t="shared" si="47"/>
        <v>0.659016393442623</v>
      </c>
      <c r="T205" s="34"/>
    </row>
    <row r="206" s="28" customFormat="1" customHeight="1" spans="1:20">
      <c r="A206" s="34">
        <v>202</v>
      </c>
      <c r="B206" s="69" t="s">
        <v>419</v>
      </c>
      <c r="C206" s="44" t="s">
        <v>420</v>
      </c>
      <c r="D206" s="70">
        <v>2.91</v>
      </c>
      <c r="E206" s="34">
        <f t="shared" si="38"/>
        <v>48.9663461538462</v>
      </c>
      <c r="F206" s="34">
        <f t="shared" si="37"/>
        <v>201</v>
      </c>
      <c r="G206" s="36">
        <f t="shared" si="39"/>
        <v>0.659016393442623</v>
      </c>
      <c r="H206" s="71">
        <v>22</v>
      </c>
      <c r="I206" s="34">
        <f t="shared" si="40"/>
        <v>0.821917808219178</v>
      </c>
      <c r="J206" s="34">
        <f t="shared" si="41"/>
        <v>147</v>
      </c>
      <c r="K206" s="36">
        <f t="shared" si="42"/>
        <v>0.481967213114754</v>
      </c>
      <c r="L206" s="34">
        <v>0</v>
      </c>
      <c r="M206" s="34">
        <f t="shared" si="36"/>
        <v>0</v>
      </c>
      <c r="N206" s="34">
        <f t="shared" si="43"/>
        <v>48</v>
      </c>
      <c r="O206" s="36">
        <f t="shared" si="44"/>
        <v>0.157377049180328</v>
      </c>
      <c r="P206" s="34">
        <v>0</v>
      </c>
      <c r="Q206" s="74">
        <f t="shared" si="45"/>
        <v>49.7882639620653</v>
      </c>
      <c r="R206" s="34">
        <f t="shared" si="46"/>
        <v>202</v>
      </c>
      <c r="S206" s="36">
        <f t="shared" si="47"/>
        <v>0.662295081967213</v>
      </c>
      <c r="T206" s="34"/>
    </row>
    <row r="207" s="28" customFormat="1" customHeight="1" spans="1:20">
      <c r="A207" s="34">
        <v>203</v>
      </c>
      <c r="B207" s="73" t="s">
        <v>421</v>
      </c>
      <c r="C207" s="73" t="s">
        <v>422</v>
      </c>
      <c r="D207" s="70">
        <v>2.92</v>
      </c>
      <c r="E207" s="34">
        <f t="shared" si="38"/>
        <v>49.1346153846154</v>
      </c>
      <c r="F207" s="34">
        <f t="shared" si="37"/>
        <v>199</v>
      </c>
      <c r="G207" s="36">
        <f t="shared" si="39"/>
        <v>0.652459016393443</v>
      </c>
      <c r="H207" s="71">
        <v>14</v>
      </c>
      <c r="I207" s="34">
        <f t="shared" si="40"/>
        <v>0.523038605230386</v>
      </c>
      <c r="J207" s="34">
        <f t="shared" si="41"/>
        <v>237</v>
      </c>
      <c r="K207" s="36">
        <f t="shared" si="42"/>
        <v>0.777049180327869</v>
      </c>
      <c r="L207" s="34">
        <v>0</v>
      </c>
      <c r="M207" s="34">
        <f t="shared" si="36"/>
        <v>0</v>
      </c>
      <c r="N207" s="34">
        <f t="shared" si="43"/>
        <v>48</v>
      </c>
      <c r="O207" s="36">
        <f t="shared" si="44"/>
        <v>0.157377049180328</v>
      </c>
      <c r="P207" s="34">
        <v>0</v>
      </c>
      <c r="Q207" s="72">
        <f t="shared" si="45"/>
        <v>49.6576539898458</v>
      </c>
      <c r="R207" s="34">
        <f t="shared" si="46"/>
        <v>203</v>
      </c>
      <c r="S207" s="36">
        <f t="shared" si="47"/>
        <v>0.665573770491803</v>
      </c>
      <c r="T207" s="34"/>
    </row>
    <row r="208" s="28" customFormat="1" customHeight="1" spans="1:20">
      <c r="A208" s="34">
        <v>204</v>
      </c>
      <c r="B208" s="69" t="s">
        <v>423</v>
      </c>
      <c r="C208" s="44" t="s">
        <v>424</v>
      </c>
      <c r="D208" s="70">
        <v>2.88</v>
      </c>
      <c r="E208" s="34">
        <f t="shared" si="38"/>
        <v>48.4615384615385</v>
      </c>
      <c r="F208" s="34">
        <f t="shared" si="37"/>
        <v>205</v>
      </c>
      <c r="G208" s="36">
        <f t="shared" si="39"/>
        <v>0.672131147540984</v>
      </c>
      <c r="H208" s="71">
        <v>23</v>
      </c>
      <c r="I208" s="34">
        <f t="shared" si="40"/>
        <v>0.859277708592777</v>
      </c>
      <c r="J208" s="34">
        <f t="shared" si="41"/>
        <v>137</v>
      </c>
      <c r="K208" s="36">
        <f t="shared" si="42"/>
        <v>0.449180327868852</v>
      </c>
      <c r="L208" s="34">
        <v>0</v>
      </c>
      <c r="M208" s="34">
        <f t="shared" si="36"/>
        <v>0</v>
      </c>
      <c r="N208" s="34">
        <f t="shared" si="43"/>
        <v>48</v>
      </c>
      <c r="O208" s="36">
        <f t="shared" si="44"/>
        <v>0.157377049180328</v>
      </c>
      <c r="P208" s="34">
        <v>0</v>
      </c>
      <c r="Q208" s="72">
        <f t="shared" si="45"/>
        <v>49.3208161701312</v>
      </c>
      <c r="R208" s="34">
        <f t="shared" si="46"/>
        <v>204</v>
      </c>
      <c r="S208" s="36">
        <f t="shared" si="47"/>
        <v>0.668852459016393</v>
      </c>
      <c r="T208" s="34"/>
    </row>
    <row r="209" s="28" customFormat="1" customHeight="1" spans="1:20">
      <c r="A209" s="34">
        <v>205</v>
      </c>
      <c r="B209" s="69" t="s">
        <v>425</v>
      </c>
      <c r="C209" s="44" t="s">
        <v>426</v>
      </c>
      <c r="D209" s="70">
        <v>2.88</v>
      </c>
      <c r="E209" s="34">
        <f t="shared" si="38"/>
        <v>48.4615384615385</v>
      </c>
      <c r="F209" s="34">
        <f t="shared" si="37"/>
        <v>205</v>
      </c>
      <c r="G209" s="36">
        <f t="shared" si="39"/>
        <v>0.672131147540984</v>
      </c>
      <c r="H209" s="71">
        <v>20</v>
      </c>
      <c r="I209" s="34">
        <f t="shared" si="40"/>
        <v>0.74719800747198</v>
      </c>
      <c r="J209" s="34">
        <f t="shared" si="41"/>
        <v>167</v>
      </c>
      <c r="K209" s="36">
        <f t="shared" si="42"/>
        <v>0.547540983606557</v>
      </c>
      <c r="L209" s="34">
        <v>0</v>
      </c>
      <c r="M209" s="34">
        <f t="shared" si="36"/>
        <v>0</v>
      </c>
      <c r="N209" s="34">
        <f t="shared" si="43"/>
        <v>48</v>
      </c>
      <c r="O209" s="36">
        <f t="shared" si="44"/>
        <v>0.157377049180328</v>
      </c>
      <c r="P209" s="34">
        <v>0</v>
      </c>
      <c r="Q209" s="72">
        <f t="shared" si="45"/>
        <v>49.2087364690104</v>
      </c>
      <c r="R209" s="34">
        <f t="shared" si="46"/>
        <v>205</v>
      </c>
      <c r="S209" s="36">
        <f t="shared" si="47"/>
        <v>0.672131147540984</v>
      </c>
      <c r="T209" s="34"/>
    </row>
    <row r="210" s="28" customFormat="1" customHeight="1" spans="1:20">
      <c r="A210" s="34">
        <v>206</v>
      </c>
      <c r="B210" s="69" t="s">
        <v>427</v>
      </c>
      <c r="C210" s="44" t="s">
        <v>428</v>
      </c>
      <c r="D210" s="70">
        <v>2.88</v>
      </c>
      <c r="E210" s="34">
        <f t="shared" si="38"/>
        <v>48.4615384615385</v>
      </c>
      <c r="F210" s="34">
        <f t="shared" si="37"/>
        <v>205</v>
      </c>
      <c r="G210" s="36">
        <f t="shared" si="39"/>
        <v>0.672131147540984</v>
      </c>
      <c r="H210" s="71">
        <v>18.5</v>
      </c>
      <c r="I210" s="34">
        <f t="shared" si="40"/>
        <v>0.691158156911582</v>
      </c>
      <c r="J210" s="34">
        <f t="shared" si="41"/>
        <v>191</v>
      </c>
      <c r="K210" s="36">
        <f t="shared" si="42"/>
        <v>0.626229508196721</v>
      </c>
      <c r="L210" s="34">
        <v>0</v>
      </c>
      <c r="M210" s="34">
        <f t="shared" si="36"/>
        <v>0</v>
      </c>
      <c r="N210" s="34">
        <f t="shared" si="43"/>
        <v>48</v>
      </c>
      <c r="O210" s="36">
        <f t="shared" si="44"/>
        <v>0.157377049180328</v>
      </c>
      <c r="P210" s="34">
        <v>0</v>
      </c>
      <c r="Q210" s="72">
        <f t="shared" si="45"/>
        <v>49.15269661845</v>
      </c>
      <c r="R210" s="34">
        <f t="shared" si="46"/>
        <v>206</v>
      </c>
      <c r="S210" s="36">
        <f t="shared" si="47"/>
        <v>0.675409836065574</v>
      </c>
      <c r="T210" s="34"/>
    </row>
    <row r="211" s="28" customFormat="1" customHeight="1" spans="1:20">
      <c r="A211" s="34">
        <v>207</v>
      </c>
      <c r="B211" s="73" t="s">
        <v>429</v>
      </c>
      <c r="C211" s="73" t="s">
        <v>430</v>
      </c>
      <c r="D211" s="70">
        <v>2.89</v>
      </c>
      <c r="E211" s="34">
        <f t="shared" si="38"/>
        <v>48.6298076923077</v>
      </c>
      <c r="F211" s="34">
        <f t="shared" si="37"/>
        <v>202</v>
      </c>
      <c r="G211" s="36">
        <f t="shared" si="39"/>
        <v>0.662295081967213</v>
      </c>
      <c r="H211" s="71">
        <v>12</v>
      </c>
      <c r="I211" s="34">
        <f t="shared" si="40"/>
        <v>0.448318804483188</v>
      </c>
      <c r="J211" s="34">
        <f t="shared" si="41"/>
        <v>268</v>
      </c>
      <c r="K211" s="36">
        <f t="shared" si="42"/>
        <v>0.878688524590164</v>
      </c>
      <c r="L211" s="34">
        <v>0</v>
      </c>
      <c r="M211" s="34">
        <f t="shared" si="36"/>
        <v>0</v>
      </c>
      <c r="N211" s="34">
        <f t="shared" si="43"/>
        <v>48</v>
      </c>
      <c r="O211" s="36">
        <f t="shared" si="44"/>
        <v>0.157377049180328</v>
      </c>
      <c r="P211" s="34">
        <v>0</v>
      </c>
      <c r="Q211" s="72">
        <f t="shared" si="45"/>
        <v>49.0781264967909</v>
      </c>
      <c r="R211" s="34">
        <f t="shared" si="46"/>
        <v>207</v>
      </c>
      <c r="S211" s="36">
        <f t="shared" si="47"/>
        <v>0.678688524590164</v>
      </c>
      <c r="T211" s="34"/>
    </row>
    <row r="212" s="28" customFormat="1" customHeight="1" spans="1:20">
      <c r="A212" s="34">
        <v>208</v>
      </c>
      <c r="B212" s="73" t="s">
        <v>431</v>
      </c>
      <c r="C212" s="73" t="s">
        <v>432</v>
      </c>
      <c r="D212" s="70">
        <v>2.89</v>
      </c>
      <c r="E212" s="34">
        <f t="shared" si="38"/>
        <v>48.6298076923077</v>
      </c>
      <c r="F212" s="34">
        <f t="shared" si="37"/>
        <v>202</v>
      </c>
      <c r="G212" s="36">
        <f t="shared" si="39"/>
        <v>0.662295081967213</v>
      </c>
      <c r="H212" s="71">
        <v>12</v>
      </c>
      <c r="I212" s="34">
        <f t="shared" si="40"/>
        <v>0.448318804483188</v>
      </c>
      <c r="J212" s="34">
        <f t="shared" si="41"/>
        <v>268</v>
      </c>
      <c r="K212" s="36">
        <f t="shared" si="42"/>
        <v>0.878688524590164</v>
      </c>
      <c r="L212" s="34">
        <v>0</v>
      </c>
      <c r="M212" s="34">
        <f t="shared" si="36"/>
        <v>0</v>
      </c>
      <c r="N212" s="34">
        <f t="shared" si="43"/>
        <v>48</v>
      </c>
      <c r="O212" s="36">
        <f t="shared" si="44"/>
        <v>0.157377049180328</v>
      </c>
      <c r="P212" s="34">
        <v>0</v>
      </c>
      <c r="Q212" s="72">
        <f t="shared" si="45"/>
        <v>49.0781264967909</v>
      </c>
      <c r="R212" s="34">
        <f t="shared" si="46"/>
        <v>207</v>
      </c>
      <c r="S212" s="36">
        <f t="shared" si="47"/>
        <v>0.678688524590164</v>
      </c>
      <c r="T212" s="34"/>
    </row>
    <row r="213" s="28" customFormat="1" customHeight="1" spans="1:20">
      <c r="A213" s="34">
        <v>209</v>
      </c>
      <c r="B213" s="69" t="s">
        <v>433</v>
      </c>
      <c r="C213" s="44" t="s">
        <v>434</v>
      </c>
      <c r="D213" s="70">
        <v>2.88</v>
      </c>
      <c r="E213" s="34">
        <f t="shared" si="38"/>
        <v>48.4615384615385</v>
      </c>
      <c r="F213" s="34">
        <f t="shared" si="37"/>
        <v>205</v>
      </c>
      <c r="G213" s="36">
        <f t="shared" si="39"/>
        <v>0.672131147540984</v>
      </c>
      <c r="H213" s="71">
        <v>16</v>
      </c>
      <c r="I213" s="34">
        <f t="shared" si="40"/>
        <v>0.597758405977584</v>
      </c>
      <c r="J213" s="34">
        <f t="shared" si="41"/>
        <v>213</v>
      </c>
      <c r="K213" s="36">
        <f t="shared" si="42"/>
        <v>0.698360655737705</v>
      </c>
      <c r="L213" s="34">
        <v>0</v>
      </c>
      <c r="M213" s="34">
        <f t="shared" ref="M213:M276" si="48">IF(L213&gt;=50,50,L213)</f>
        <v>0</v>
      </c>
      <c r="N213" s="34">
        <f t="shared" si="43"/>
        <v>48</v>
      </c>
      <c r="O213" s="36">
        <f t="shared" si="44"/>
        <v>0.157377049180328</v>
      </c>
      <c r="P213" s="34">
        <v>0</v>
      </c>
      <c r="Q213" s="74">
        <f t="shared" si="45"/>
        <v>49.059296867516</v>
      </c>
      <c r="R213" s="34">
        <f t="shared" si="46"/>
        <v>209</v>
      </c>
      <c r="S213" s="36">
        <f t="shared" si="47"/>
        <v>0.685245901639344</v>
      </c>
      <c r="T213" s="34"/>
    </row>
    <row r="214" s="28" customFormat="1" customHeight="1" spans="1:20">
      <c r="A214" s="34">
        <v>210</v>
      </c>
      <c r="B214" s="69" t="s">
        <v>435</v>
      </c>
      <c r="C214" s="44" t="s">
        <v>436</v>
      </c>
      <c r="D214" s="70">
        <v>2.86</v>
      </c>
      <c r="E214" s="34">
        <f t="shared" si="38"/>
        <v>48.125</v>
      </c>
      <c r="F214" s="34">
        <f t="shared" si="37"/>
        <v>209</v>
      </c>
      <c r="G214" s="36">
        <f t="shared" si="39"/>
        <v>0.685245901639344</v>
      </c>
      <c r="H214" s="71">
        <v>24</v>
      </c>
      <c r="I214" s="34">
        <f t="shared" si="40"/>
        <v>0.896637608966376</v>
      </c>
      <c r="J214" s="34">
        <f t="shared" si="41"/>
        <v>120</v>
      </c>
      <c r="K214" s="36">
        <f t="shared" si="42"/>
        <v>0.39344262295082</v>
      </c>
      <c r="L214" s="34">
        <v>0</v>
      </c>
      <c r="M214" s="34">
        <f t="shared" si="48"/>
        <v>0</v>
      </c>
      <c r="N214" s="34">
        <f t="shared" si="43"/>
        <v>48</v>
      </c>
      <c r="O214" s="36">
        <f t="shared" si="44"/>
        <v>0.157377049180328</v>
      </c>
      <c r="P214" s="34">
        <v>0</v>
      </c>
      <c r="Q214" s="72">
        <f t="shared" si="45"/>
        <v>49.0216376089664</v>
      </c>
      <c r="R214" s="34">
        <f t="shared" si="46"/>
        <v>210</v>
      </c>
      <c r="S214" s="36">
        <f t="shared" si="47"/>
        <v>0.688524590163934</v>
      </c>
      <c r="T214" s="34"/>
    </row>
    <row r="215" s="28" customFormat="1" customHeight="1" spans="1:20">
      <c r="A215" s="34">
        <v>211</v>
      </c>
      <c r="B215" s="69" t="s">
        <v>437</v>
      </c>
      <c r="C215" s="44" t="s">
        <v>438</v>
      </c>
      <c r="D215" s="70">
        <v>2.85</v>
      </c>
      <c r="E215" s="34">
        <f t="shared" si="38"/>
        <v>47.9567307692308</v>
      </c>
      <c r="F215" s="34">
        <f t="shared" si="37"/>
        <v>210</v>
      </c>
      <c r="G215" s="36">
        <f t="shared" si="39"/>
        <v>0.688524590163934</v>
      </c>
      <c r="H215" s="71">
        <v>16</v>
      </c>
      <c r="I215" s="34">
        <f t="shared" si="40"/>
        <v>0.597758405977584</v>
      </c>
      <c r="J215" s="34">
        <f t="shared" si="41"/>
        <v>213</v>
      </c>
      <c r="K215" s="36">
        <f t="shared" si="42"/>
        <v>0.698360655737705</v>
      </c>
      <c r="L215" s="34">
        <v>0</v>
      </c>
      <c r="M215" s="34">
        <f t="shared" si="48"/>
        <v>0</v>
      </c>
      <c r="N215" s="34">
        <f t="shared" si="43"/>
        <v>48</v>
      </c>
      <c r="O215" s="36">
        <f t="shared" si="44"/>
        <v>0.157377049180328</v>
      </c>
      <c r="P215" s="34">
        <v>0</v>
      </c>
      <c r="Q215" s="72">
        <f t="shared" si="45"/>
        <v>48.5544891752084</v>
      </c>
      <c r="R215" s="34">
        <f t="shared" si="46"/>
        <v>212</v>
      </c>
      <c r="S215" s="36">
        <f t="shared" si="47"/>
        <v>0.695081967213115</v>
      </c>
      <c r="T215" s="34"/>
    </row>
    <row r="216" s="28" customFormat="1" customHeight="1" spans="1:20">
      <c r="A216" s="34">
        <v>212</v>
      </c>
      <c r="B216" s="69" t="s">
        <v>439</v>
      </c>
      <c r="C216" s="44" t="s">
        <v>440</v>
      </c>
      <c r="D216" s="70">
        <v>2.84</v>
      </c>
      <c r="E216" s="34">
        <f t="shared" si="38"/>
        <v>47.7884615384615</v>
      </c>
      <c r="F216" s="34">
        <f t="shared" si="37"/>
        <v>211</v>
      </c>
      <c r="G216" s="36">
        <f t="shared" si="39"/>
        <v>0.691803278688525</v>
      </c>
      <c r="H216" s="71">
        <v>19</v>
      </c>
      <c r="I216" s="34">
        <f t="shared" si="40"/>
        <v>0.709838107098381</v>
      </c>
      <c r="J216" s="34">
        <f t="shared" si="41"/>
        <v>186</v>
      </c>
      <c r="K216" s="36">
        <f t="shared" si="42"/>
        <v>0.60983606557377</v>
      </c>
      <c r="L216" s="34">
        <v>0</v>
      </c>
      <c r="M216" s="34">
        <f t="shared" si="48"/>
        <v>0</v>
      </c>
      <c r="N216" s="34">
        <f t="shared" si="43"/>
        <v>48</v>
      </c>
      <c r="O216" s="36">
        <f t="shared" si="44"/>
        <v>0.157377049180328</v>
      </c>
      <c r="P216" s="34">
        <v>0</v>
      </c>
      <c r="Q216" s="72">
        <f t="shared" si="45"/>
        <v>48.4982996455599</v>
      </c>
      <c r="R216" s="34">
        <f t="shared" si="46"/>
        <v>213</v>
      </c>
      <c r="S216" s="36">
        <f t="shared" si="47"/>
        <v>0.698360655737705</v>
      </c>
      <c r="T216" s="34"/>
    </row>
    <row r="217" s="28" customFormat="1" customHeight="1" spans="1:20">
      <c r="A217" s="34">
        <v>213</v>
      </c>
      <c r="B217" s="69" t="s">
        <v>441</v>
      </c>
      <c r="C217" s="44" t="s">
        <v>442</v>
      </c>
      <c r="D217" s="70">
        <v>2.7</v>
      </c>
      <c r="E217" s="34">
        <f t="shared" si="38"/>
        <v>45.4326923076923</v>
      </c>
      <c r="F217" s="34">
        <f t="shared" si="37"/>
        <v>234</v>
      </c>
      <c r="G217" s="36">
        <f t="shared" si="39"/>
        <v>0.767213114754098</v>
      </c>
      <c r="H217" s="71">
        <v>18</v>
      </c>
      <c r="I217" s="34">
        <f t="shared" si="40"/>
        <v>0.672478206724782</v>
      </c>
      <c r="J217" s="34">
        <f t="shared" si="41"/>
        <v>192</v>
      </c>
      <c r="K217" s="36">
        <f t="shared" si="42"/>
        <v>0.629508196721312</v>
      </c>
      <c r="L217" s="34">
        <v>2.5</v>
      </c>
      <c r="M217" s="34">
        <f t="shared" si="48"/>
        <v>2.5</v>
      </c>
      <c r="N217" s="34">
        <f t="shared" si="43"/>
        <v>30</v>
      </c>
      <c r="O217" s="36">
        <f t="shared" si="44"/>
        <v>0.0983606557377049</v>
      </c>
      <c r="P217" s="34">
        <v>0</v>
      </c>
      <c r="Q217" s="72">
        <f t="shared" si="45"/>
        <v>48.6051705144171</v>
      </c>
      <c r="R217" s="34">
        <f t="shared" si="46"/>
        <v>211</v>
      </c>
      <c r="S217" s="36">
        <f t="shared" si="47"/>
        <v>0.691803278688525</v>
      </c>
      <c r="T217" s="34"/>
    </row>
    <row r="218" s="28" customFormat="1" customHeight="1" spans="1:20">
      <c r="A218" s="34">
        <v>214</v>
      </c>
      <c r="B218" s="69" t="s">
        <v>443</v>
      </c>
      <c r="C218" s="44" t="s">
        <v>444</v>
      </c>
      <c r="D218" s="70">
        <v>2.81</v>
      </c>
      <c r="E218" s="34">
        <f t="shared" si="38"/>
        <v>47.2836538461538</v>
      </c>
      <c r="F218" s="34">
        <f t="shared" si="37"/>
        <v>217</v>
      </c>
      <c r="G218" s="36">
        <f t="shared" si="39"/>
        <v>0.711475409836066</v>
      </c>
      <c r="H218" s="71">
        <v>30</v>
      </c>
      <c r="I218" s="34">
        <f t="shared" si="40"/>
        <v>1.12079701120797</v>
      </c>
      <c r="J218" s="34">
        <f t="shared" si="41"/>
        <v>77</v>
      </c>
      <c r="K218" s="36">
        <f t="shared" si="42"/>
        <v>0.252459016393443</v>
      </c>
      <c r="L218" s="34">
        <v>0</v>
      </c>
      <c r="M218" s="34">
        <f t="shared" si="48"/>
        <v>0</v>
      </c>
      <c r="N218" s="34">
        <f t="shared" si="43"/>
        <v>48</v>
      </c>
      <c r="O218" s="36">
        <f t="shared" si="44"/>
        <v>0.157377049180328</v>
      </c>
      <c r="P218" s="34">
        <v>0</v>
      </c>
      <c r="Q218" s="72">
        <f t="shared" si="45"/>
        <v>48.4044508573618</v>
      </c>
      <c r="R218" s="34">
        <f t="shared" si="46"/>
        <v>214</v>
      </c>
      <c r="S218" s="36">
        <f t="shared" si="47"/>
        <v>0.701639344262295</v>
      </c>
      <c r="T218" s="34"/>
    </row>
    <row r="219" s="28" customFormat="1" customHeight="1" spans="1:20">
      <c r="A219" s="34">
        <v>215</v>
      </c>
      <c r="B219" s="69" t="s">
        <v>445</v>
      </c>
      <c r="C219" s="44" t="s">
        <v>446</v>
      </c>
      <c r="D219" s="70">
        <v>2.83</v>
      </c>
      <c r="E219" s="34">
        <f t="shared" si="38"/>
        <v>47.6201923076923</v>
      </c>
      <c r="F219" s="34">
        <f t="shared" si="37"/>
        <v>213</v>
      </c>
      <c r="G219" s="36">
        <f t="shared" si="39"/>
        <v>0.698360655737705</v>
      </c>
      <c r="H219" s="71">
        <v>16</v>
      </c>
      <c r="I219" s="34">
        <f t="shared" si="40"/>
        <v>0.597758405977584</v>
      </c>
      <c r="J219" s="34">
        <f t="shared" si="41"/>
        <v>213</v>
      </c>
      <c r="K219" s="36">
        <f t="shared" si="42"/>
        <v>0.698360655737705</v>
      </c>
      <c r="L219" s="34">
        <v>0</v>
      </c>
      <c r="M219" s="34">
        <f t="shared" si="48"/>
        <v>0</v>
      </c>
      <c r="N219" s="34">
        <f t="shared" si="43"/>
        <v>48</v>
      </c>
      <c r="O219" s="36">
        <f t="shared" si="44"/>
        <v>0.157377049180328</v>
      </c>
      <c r="P219" s="34">
        <v>0</v>
      </c>
      <c r="Q219" s="74">
        <f t="shared" si="45"/>
        <v>48.2179507136699</v>
      </c>
      <c r="R219" s="34">
        <f t="shared" si="46"/>
        <v>215</v>
      </c>
      <c r="S219" s="36">
        <f t="shared" si="47"/>
        <v>0.704918032786885</v>
      </c>
      <c r="T219" s="34"/>
    </row>
    <row r="220" s="28" customFormat="1" customHeight="1" spans="1:20">
      <c r="A220" s="34">
        <v>216</v>
      </c>
      <c r="B220" s="69" t="s">
        <v>447</v>
      </c>
      <c r="C220" s="44" t="s">
        <v>448</v>
      </c>
      <c r="D220" s="70">
        <v>2.83</v>
      </c>
      <c r="E220" s="34">
        <f t="shared" si="38"/>
        <v>47.6201923076923</v>
      </c>
      <c r="F220" s="34">
        <f t="shared" si="37"/>
        <v>213</v>
      </c>
      <c r="G220" s="36">
        <f t="shared" si="39"/>
        <v>0.698360655737705</v>
      </c>
      <c r="H220" s="71">
        <v>14</v>
      </c>
      <c r="I220" s="34">
        <f t="shared" si="40"/>
        <v>0.523038605230386</v>
      </c>
      <c r="J220" s="34">
        <f t="shared" si="41"/>
        <v>237</v>
      </c>
      <c r="K220" s="36">
        <f t="shared" si="42"/>
        <v>0.777049180327869</v>
      </c>
      <c r="L220" s="34">
        <v>0</v>
      </c>
      <c r="M220" s="34">
        <f t="shared" si="48"/>
        <v>0</v>
      </c>
      <c r="N220" s="34">
        <f t="shared" si="43"/>
        <v>48</v>
      </c>
      <c r="O220" s="36">
        <f t="shared" si="44"/>
        <v>0.157377049180328</v>
      </c>
      <c r="P220" s="34">
        <v>0</v>
      </c>
      <c r="Q220" s="74">
        <f t="shared" si="45"/>
        <v>48.1432309129227</v>
      </c>
      <c r="R220" s="34">
        <f t="shared" si="46"/>
        <v>216</v>
      </c>
      <c r="S220" s="36">
        <f t="shared" si="47"/>
        <v>0.708196721311475</v>
      </c>
      <c r="T220" s="34"/>
    </row>
    <row r="221" s="28" customFormat="1" customHeight="1" spans="1:20">
      <c r="A221" s="34">
        <v>217</v>
      </c>
      <c r="B221" s="69" t="s">
        <v>449</v>
      </c>
      <c r="C221" s="44" t="s">
        <v>450</v>
      </c>
      <c r="D221" s="70">
        <v>2.82</v>
      </c>
      <c r="E221" s="34">
        <f t="shared" si="38"/>
        <v>47.4519230769231</v>
      </c>
      <c r="F221" s="34">
        <f t="shared" si="37"/>
        <v>216</v>
      </c>
      <c r="G221" s="36">
        <f t="shared" si="39"/>
        <v>0.708196721311475</v>
      </c>
      <c r="H221" s="71">
        <v>18</v>
      </c>
      <c r="I221" s="34">
        <f t="shared" si="40"/>
        <v>0.672478206724782</v>
      </c>
      <c r="J221" s="34">
        <f t="shared" si="41"/>
        <v>192</v>
      </c>
      <c r="K221" s="36">
        <f t="shared" si="42"/>
        <v>0.629508196721312</v>
      </c>
      <c r="L221" s="34">
        <v>0</v>
      </c>
      <c r="M221" s="34">
        <f t="shared" si="48"/>
        <v>0</v>
      </c>
      <c r="N221" s="34">
        <f t="shared" si="43"/>
        <v>48</v>
      </c>
      <c r="O221" s="36">
        <f t="shared" si="44"/>
        <v>0.157377049180328</v>
      </c>
      <c r="P221" s="34">
        <v>0</v>
      </c>
      <c r="Q221" s="72">
        <f t="shared" si="45"/>
        <v>48.1244012836479</v>
      </c>
      <c r="R221" s="34">
        <f t="shared" si="46"/>
        <v>217</v>
      </c>
      <c r="S221" s="36">
        <f t="shared" si="47"/>
        <v>0.711475409836066</v>
      </c>
      <c r="T221" s="34"/>
    </row>
    <row r="222" s="28" customFormat="1" customHeight="1" spans="1:20">
      <c r="A222" s="34">
        <v>218</v>
      </c>
      <c r="B222" s="69" t="s">
        <v>451</v>
      </c>
      <c r="C222" s="44" t="s">
        <v>452</v>
      </c>
      <c r="D222" s="70">
        <v>2.81</v>
      </c>
      <c r="E222" s="34">
        <f t="shared" si="38"/>
        <v>47.2836538461538</v>
      </c>
      <c r="F222" s="34">
        <f t="shared" si="37"/>
        <v>217</v>
      </c>
      <c r="G222" s="36">
        <f t="shared" si="39"/>
        <v>0.711475409836066</v>
      </c>
      <c r="H222" s="71">
        <v>22</v>
      </c>
      <c r="I222" s="34">
        <f t="shared" si="40"/>
        <v>0.821917808219178</v>
      </c>
      <c r="J222" s="34">
        <f t="shared" si="41"/>
        <v>147</v>
      </c>
      <c r="K222" s="36">
        <f t="shared" si="42"/>
        <v>0.481967213114754</v>
      </c>
      <c r="L222" s="34">
        <v>0</v>
      </c>
      <c r="M222" s="34">
        <f t="shared" si="48"/>
        <v>0</v>
      </c>
      <c r="N222" s="34">
        <f t="shared" si="43"/>
        <v>48</v>
      </c>
      <c r="O222" s="36">
        <f t="shared" si="44"/>
        <v>0.157377049180328</v>
      </c>
      <c r="P222" s="34">
        <v>0</v>
      </c>
      <c r="Q222" s="72">
        <f t="shared" si="45"/>
        <v>48.105571654373</v>
      </c>
      <c r="R222" s="34">
        <f t="shared" si="46"/>
        <v>218</v>
      </c>
      <c r="S222" s="36">
        <f t="shared" si="47"/>
        <v>0.714754098360656</v>
      </c>
      <c r="T222" s="34"/>
    </row>
    <row r="223" s="28" customFormat="1" customHeight="1" spans="1:20">
      <c r="A223" s="34">
        <v>219</v>
      </c>
      <c r="B223" s="73" t="s">
        <v>453</v>
      </c>
      <c r="C223" s="73" t="s">
        <v>454</v>
      </c>
      <c r="D223" s="70">
        <v>2.83</v>
      </c>
      <c r="E223" s="34">
        <f t="shared" si="38"/>
        <v>47.6201923076923</v>
      </c>
      <c r="F223" s="34">
        <f t="shared" si="37"/>
        <v>213</v>
      </c>
      <c r="G223" s="36">
        <f t="shared" si="39"/>
        <v>0.698360655737705</v>
      </c>
      <c r="H223" s="71">
        <v>12</v>
      </c>
      <c r="I223" s="34">
        <f t="shared" si="40"/>
        <v>0.448318804483188</v>
      </c>
      <c r="J223" s="34">
        <f t="shared" si="41"/>
        <v>268</v>
      </c>
      <c r="K223" s="36">
        <f t="shared" si="42"/>
        <v>0.878688524590164</v>
      </c>
      <c r="L223" s="34">
        <v>0</v>
      </c>
      <c r="M223" s="34">
        <f t="shared" si="48"/>
        <v>0</v>
      </c>
      <c r="N223" s="34">
        <f t="shared" si="43"/>
        <v>48</v>
      </c>
      <c r="O223" s="36">
        <f t="shared" si="44"/>
        <v>0.157377049180328</v>
      </c>
      <c r="P223" s="34">
        <v>0</v>
      </c>
      <c r="Q223" s="72">
        <f t="shared" si="45"/>
        <v>48.0685111121755</v>
      </c>
      <c r="R223" s="34">
        <f t="shared" si="46"/>
        <v>219</v>
      </c>
      <c r="S223" s="36">
        <f t="shared" si="47"/>
        <v>0.718032786885246</v>
      </c>
      <c r="T223" s="34"/>
    </row>
    <row r="224" s="28" customFormat="1" customHeight="1" spans="1:20">
      <c r="A224" s="34">
        <v>220</v>
      </c>
      <c r="B224" s="69" t="s">
        <v>455</v>
      </c>
      <c r="C224" s="44" t="s">
        <v>456</v>
      </c>
      <c r="D224" s="70">
        <v>2.81</v>
      </c>
      <c r="E224" s="34">
        <f t="shared" si="38"/>
        <v>47.2836538461538</v>
      </c>
      <c r="F224" s="34">
        <f t="shared" si="37"/>
        <v>217</v>
      </c>
      <c r="G224" s="36">
        <f t="shared" si="39"/>
        <v>0.711475409836066</v>
      </c>
      <c r="H224" s="71">
        <v>20</v>
      </c>
      <c r="I224" s="34">
        <f t="shared" si="40"/>
        <v>0.74719800747198</v>
      </c>
      <c r="J224" s="34">
        <f t="shared" si="41"/>
        <v>167</v>
      </c>
      <c r="K224" s="36">
        <f t="shared" si="42"/>
        <v>0.547540983606557</v>
      </c>
      <c r="L224" s="34">
        <v>0</v>
      </c>
      <c r="M224" s="34">
        <f t="shared" si="48"/>
        <v>0</v>
      </c>
      <c r="N224" s="34">
        <f t="shared" si="43"/>
        <v>48</v>
      </c>
      <c r="O224" s="36">
        <f t="shared" si="44"/>
        <v>0.157377049180328</v>
      </c>
      <c r="P224" s="34">
        <v>0</v>
      </c>
      <c r="Q224" s="72">
        <f t="shared" si="45"/>
        <v>48.0308518536258</v>
      </c>
      <c r="R224" s="34">
        <f t="shared" si="46"/>
        <v>220</v>
      </c>
      <c r="S224" s="36">
        <f t="shared" si="47"/>
        <v>0.721311475409836</v>
      </c>
      <c r="T224" s="34"/>
    </row>
    <row r="225" s="28" customFormat="1" customHeight="1" spans="1:20">
      <c r="A225" s="34">
        <v>221</v>
      </c>
      <c r="B225" s="69" t="s">
        <v>457</v>
      </c>
      <c r="C225" s="44" t="s">
        <v>458</v>
      </c>
      <c r="D225" s="70">
        <v>2.8</v>
      </c>
      <c r="E225" s="34">
        <f t="shared" si="38"/>
        <v>47.1153846153846</v>
      </c>
      <c r="F225" s="34">
        <f t="shared" si="37"/>
        <v>221</v>
      </c>
      <c r="G225" s="36">
        <f t="shared" si="39"/>
        <v>0.724590163934426</v>
      </c>
      <c r="H225" s="71">
        <v>22</v>
      </c>
      <c r="I225" s="34">
        <f t="shared" si="40"/>
        <v>0.821917808219178</v>
      </c>
      <c r="J225" s="34">
        <f t="shared" si="41"/>
        <v>147</v>
      </c>
      <c r="K225" s="36">
        <f t="shared" si="42"/>
        <v>0.481967213114754</v>
      </c>
      <c r="L225" s="34">
        <v>0</v>
      </c>
      <c r="M225" s="34">
        <f t="shared" si="48"/>
        <v>0</v>
      </c>
      <c r="N225" s="34">
        <f t="shared" si="43"/>
        <v>48</v>
      </c>
      <c r="O225" s="36">
        <f t="shared" si="44"/>
        <v>0.157377049180328</v>
      </c>
      <c r="P225" s="34">
        <v>0</v>
      </c>
      <c r="Q225" s="72">
        <f t="shared" si="45"/>
        <v>47.9373024236038</v>
      </c>
      <c r="R225" s="34">
        <f t="shared" si="46"/>
        <v>221</v>
      </c>
      <c r="S225" s="36">
        <f t="shared" si="47"/>
        <v>0.724590163934426</v>
      </c>
      <c r="T225" s="34"/>
    </row>
    <row r="226" s="28" customFormat="1" customHeight="1" spans="1:20">
      <c r="A226" s="34">
        <v>222</v>
      </c>
      <c r="B226" s="69" t="s">
        <v>459</v>
      </c>
      <c r="C226" s="44" t="s">
        <v>460</v>
      </c>
      <c r="D226" s="70">
        <v>2.8</v>
      </c>
      <c r="E226" s="34">
        <f t="shared" si="38"/>
        <v>47.1153846153846</v>
      </c>
      <c r="F226" s="34">
        <f t="shared" si="37"/>
        <v>221</v>
      </c>
      <c r="G226" s="36">
        <f t="shared" si="39"/>
        <v>0.724590163934426</v>
      </c>
      <c r="H226" s="71">
        <v>22</v>
      </c>
      <c r="I226" s="34">
        <f t="shared" si="40"/>
        <v>0.821917808219178</v>
      </c>
      <c r="J226" s="34">
        <f t="shared" si="41"/>
        <v>147</v>
      </c>
      <c r="K226" s="36">
        <f t="shared" si="42"/>
        <v>0.481967213114754</v>
      </c>
      <c r="L226" s="34">
        <v>0</v>
      </c>
      <c r="M226" s="34">
        <f t="shared" si="48"/>
        <v>0</v>
      </c>
      <c r="N226" s="34">
        <f t="shared" si="43"/>
        <v>48</v>
      </c>
      <c r="O226" s="36">
        <f t="shared" si="44"/>
        <v>0.157377049180328</v>
      </c>
      <c r="P226" s="34">
        <v>0</v>
      </c>
      <c r="Q226" s="72">
        <f t="shared" si="45"/>
        <v>47.9373024236038</v>
      </c>
      <c r="R226" s="34">
        <f t="shared" si="46"/>
        <v>221</v>
      </c>
      <c r="S226" s="36">
        <f t="shared" si="47"/>
        <v>0.724590163934426</v>
      </c>
      <c r="T226" s="34"/>
    </row>
    <row r="227" s="28" customFormat="1" customHeight="1" spans="1:20">
      <c r="A227" s="34">
        <v>223</v>
      </c>
      <c r="B227" s="73" t="s">
        <v>461</v>
      </c>
      <c r="C227" s="73" t="s">
        <v>462</v>
      </c>
      <c r="D227" s="70">
        <v>2.81</v>
      </c>
      <c r="E227" s="34">
        <f t="shared" si="38"/>
        <v>47.2836538461538</v>
      </c>
      <c r="F227" s="34">
        <f t="shared" si="37"/>
        <v>217</v>
      </c>
      <c r="G227" s="36">
        <f t="shared" si="39"/>
        <v>0.711475409836066</v>
      </c>
      <c r="H227" s="71">
        <v>15</v>
      </c>
      <c r="I227" s="34">
        <f t="shared" si="40"/>
        <v>0.560398505603985</v>
      </c>
      <c r="J227" s="34">
        <f t="shared" si="41"/>
        <v>230</v>
      </c>
      <c r="K227" s="36">
        <f t="shared" si="42"/>
        <v>0.754098360655738</v>
      </c>
      <c r="L227" s="34">
        <v>0</v>
      </c>
      <c r="M227" s="34">
        <f t="shared" si="48"/>
        <v>0</v>
      </c>
      <c r="N227" s="34">
        <f t="shared" si="43"/>
        <v>48</v>
      </c>
      <c r="O227" s="36">
        <f t="shared" si="44"/>
        <v>0.157377049180328</v>
      </c>
      <c r="P227" s="34">
        <v>0</v>
      </c>
      <c r="Q227" s="72">
        <f t="shared" si="45"/>
        <v>47.8440523517578</v>
      </c>
      <c r="R227" s="34">
        <f t="shared" si="46"/>
        <v>223</v>
      </c>
      <c r="S227" s="36">
        <f t="shared" si="47"/>
        <v>0.731147540983607</v>
      </c>
      <c r="T227" s="34"/>
    </row>
    <row r="228" s="28" customFormat="1" customHeight="1" spans="1:20">
      <c r="A228" s="34">
        <v>224</v>
      </c>
      <c r="B228" s="69" t="s">
        <v>463</v>
      </c>
      <c r="C228" s="44" t="s">
        <v>464</v>
      </c>
      <c r="D228" s="70">
        <v>2.79</v>
      </c>
      <c r="E228" s="34">
        <f t="shared" si="38"/>
        <v>46.9471153846154</v>
      </c>
      <c r="F228" s="34">
        <f t="shared" si="37"/>
        <v>223</v>
      </c>
      <c r="G228" s="36">
        <f t="shared" si="39"/>
        <v>0.731147540983607</v>
      </c>
      <c r="H228" s="71">
        <v>24</v>
      </c>
      <c r="I228" s="34">
        <f t="shared" si="40"/>
        <v>0.896637608966376</v>
      </c>
      <c r="J228" s="34">
        <f t="shared" si="41"/>
        <v>120</v>
      </c>
      <c r="K228" s="36">
        <f t="shared" si="42"/>
        <v>0.39344262295082</v>
      </c>
      <c r="L228" s="34">
        <v>0</v>
      </c>
      <c r="M228" s="34">
        <f t="shared" si="48"/>
        <v>0</v>
      </c>
      <c r="N228" s="34">
        <f t="shared" si="43"/>
        <v>48</v>
      </c>
      <c r="O228" s="36">
        <f t="shared" si="44"/>
        <v>0.157377049180328</v>
      </c>
      <c r="P228" s="34">
        <v>0</v>
      </c>
      <c r="Q228" s="74">
        <f t="shared" si="45"/>
        <v>47.8437529935818</v>
      </c>
      <c r="R228" s="34">
        <f t="shared" si="46"/>
        <v>224</v>
      </c>
      <c r="S228" s="36">
        <f t="shared" si="47"/>
        <v>0.734426229508197</v>
      </c>
      <c r="T228" s="34"/>
    </row>
    <row r="229" s="28" customFormat="1" customHeight="1" spans="1:20">
      <c r="A229" s="34">
        <v>225</v>
      </c>
      <c r="B229" s="69" t="s">
        <v>465</v>
      </c>
      <c r="C229" s="44" t="s">
        <v>466</v>
      </c>
      <c r="D229" s="70">
        <v>2.79</v>
      </c>
      <c r="E229" s="34">
        <f t="shared" si="38"/>
        <v>46.9471153846154</v>
      </c>
      <c r="F229" s="34">
        <f t="shared" si="37"/>
        <v>223</v>
      </c>
      <c r="G229" s="36">
        <f t="shared" si="39"/>
        <v>0.731147540983607</v>
      </c>
      <c r="H229" s="71">
        <v>20</v>
      </c>
      <c r="I229" s="34">
        <f t="shared" si="40"/>
        <v>0.74719800747198</v>
      </c>
      <c r="J229" s="34">
        <f t="shared" si="41"/>
        <v>167</v>
      </c>
      <c r="K229" s="36">
        <f t="shared" si="42"/>
        <v>0.547540983606557</v>
      </c>
      <c r="L229" s="34">
        <v>0</v>
      </c>
      <c r="M229" s="34">
        <f t="shared" si="48"/>
        <v>0</v>
      </c>
      <c r="N229" s="34">
        <f t="shared" si="43"/>
        <v>48</v>
      </c>
      <c r="O229" s="36">
        <f t="shared" si="44"/>
        <v>0.157377049180328</v>
      </c>
      <c r="P229" s="34">
        <v>0</v>
      </c>
      <c r="Q229" s="72">
        <f t="shared" si="45"/>
        <v>47.6943133920874</v>
      </c>
      <c r="R229" s="34">
        <f t="shared" si="46"/>
        <v>225</v>
      </c>
      <c r="S229" s="36">
        <f t="shared" si="47"/>
        <v>0.737704918032787</v>
      </c>
      <c r="T229" s="34"/>
    </row>
    <row r="230" s="28" customFormat="1" customHeight="1" spans="1:20">
      <c r="A230" s="34">
        <v>226</v>
      </c>
      <c r="B230" s="69" t="s">
        <v>467</v>
      </c>
      <c r="C230" s="44" t="s">
        <v>468</v>
      </c>
      <c r="D230" s="70">
        <v>2.78</v>
      </c>
      <c r="E230" s="34">
        <f t="shared" si="38"/>
        <v>46.7788461538462</v>
      </c>
      <c r="F230" s="34">
        <f t="shared" si="37"/>
        <v>225</v>
      </c>
      <c r="G230" s="36">
        <f t="shared" si="39"/>
        <v>0.737704918032787</v>
      </c>
      <c r="H230" s="71">
        <v>24</v>
      </c>
      <c r="I230" s="34">
        <f t="shared" si="40"/>
        <v>0.896637608966376</v>
      </c>
      <c r="J230" s="34">
        <f t="shared" si="41"/>
        <v>120</v>
      </c>
      <c r="K230" s="36">
        <f t="shared" si="42"/>
        <v>0.39344262295082</v>
      </c>
      <c r="L230" s="34">
        <v>0</v>
      </c>
      <c r="M230" s="34">
        <f t="shared" si="48"/>
        <v>0</v>
      </c>
      <c r="N230" s="34">
        <f t="shared" si="43"/>
        <v>48</v>
      </c>
      <c r="O230" s="36">
        <f t="shared" si="44"/>
        <v>0.157377049180328</v>
      </c>
      <c r="P230" s="34">
        <v>0</v>
      </c>
      <c r="Q230" s="74">
        <f t="shared" si="45"/>
        <v>47.6754837628125</v>
      </c>
      <c r="R230" s="34">
        <f t="shared" si="46"/>
        <v>226</v>
      </c>
      <c r="S230" s="36">
        <f t="shared" si="47"/>
        <v>0.740983606557377</v>
      </c>
      <c r="T230" s="34"/>
    </row>
    <row r="231" s="28" customFormat="1" customHeight="1" spans="1:20">
      <c r="A231" s="34">
        <v>227</v>
      </c>
      <c r="B231" s="69" t="s">
        <v>469</v>
      </c>
      <c r="C231" s="44" t="s">
        <v>470</v>
      </c>
      <c r="D231" s="70">
        <v>2.78</v>
      </c>
      <c r="E231" s="34">
        <f t="shared" si="38"/>
        <v>46.7788461538462</v>
      </c>
      <c r="F231" s="34">
        <f t="shared" si="37"/>
        <v>225</v>
      </c>
      <c r="G231" s="36">
        <f t="shared" si="39"/>
        <v>0.737704918032787</v>
      </c>
      <c r="H231" s="71">
        <v>23</v>
      </c>
      <c r="I231" s="34">
        <f t="shared" si="40"/>
        <v>0.859277708592777</v>
      </c>
      <c r="J231" s="34">
        <f t="shared" si="41"/>
        <v>137</v>
      </c>
      <c r="K231" s="36">
        <f t="shared" si="42"/>
        <v>0.449180327868852</v>
      </c>
      <c r="L231" s="34">
        <v>0</v>
      </c>
      <c r="M231" s="34">
        <f t="shared" si="48"/>
        <v>0</v>
      </c>
      <c r="N231" s="34">
        <f t="shared" si="43"/>
        <v>48</v>
      </c>
      <c r="O231" s="36">
        <f t="shared" si="44"/>
        <v>0.157377049180328</v>
      </c>
      <c r="P231" s="34">
        <v>0</v>
      </c>
      <c r="Q231" s="72">
        <f t="shared" si="45"/>
        <v>47.6381238624389</v>
      </c>
      <c r="R231" s="34">
        <f t="shared" si="46"/>
        <v>227</v>
      </c>
      <c r="S231" s="36">
        <f t="shared" si="47"/>
        <v>0.744262295081967</v>
      </c>
      <c r="T231" s="34"/>
    </row>
    <row r="232" s="28" customFormat="1" customHeight="1" spans="1:20">
      <c r="A232" s="34">
        <v>228</v>
      </c>
      <c r="B232" s="69" t="s">
        <v>471</v>
      </c>
      <c r="C232" s="44" t="s">
        <v>472</v>
      </c>
      <c r="D232" s="70">
        <v>2.77</v>
      </c>
      <c r="E232" s="34">
        <f t="shared" si="38"/>
        <v>46.6105769230769</v>
      </c>
      <c r="F232" s="34">
        <f t="shared" si="37"/>
        <v>227</v>
      </c>
      <c r="G232" s="36">
        <f t="shared" si="39"/>
        <v>0.744262295081967</v>
      </c>
      <c r="H232" s="71">
        <v>14</v>
      </c>
      <c r="I232" s="34">
        <f t="shared" si="40"/>
        <v>0.523038605230386</v>
      </c>
      <c r="J232" s="34">
        <f t="shared" si="41"/>
        <v>237</v>
      </c>
      <c r="K232" s="36">
        <f t="shared" si="42"/>
        <v>0.777049180327869</v>
      </c>
      <c r="L232" s="34">
        <v>0</v>
      </c>
      <c r="M232" s="34">
        <f t="shared" si="48"/>
        <v>0</v>
      </c>
      <c r="N232" s="34">
        <f t="shared" si="43"/>
        <v>48</v>
      </c>
      <c r="O232" s="36">
        <f t="shared" si="44"/>
        <v>0.157377049180328</v>
      </c>
      <c r="P232" s="34">
        <v>0</v>
      </c>
      <c r="Q232" s="72">
        <f t="shared" si="45"/>
        <v>47.1336155283073</v>
      </c>
      <c r="R232" s="34">
        <f t="shared" si="46"/>
        <v>228</v>
      </c>
      <c r="S232" s="36">
        <f t="shared" si="47"/>
        <v>0.747540983606557</v>
      </c>
      <c r="T232" s="34"/>
    </row>
    <row r="233" s="28" customFormat="1" customHeight="1" spans="1:20">
      <c r="A233" s="34">
        <v>229</v>
      </c>
      <c r="B233" s="73" t="s">
        <v>473</v>
      </c>
      <c r="C233" s="73" t="s">
        <v>474</v>
      </c>
      <c r="D233" s="70">
        <v>2.77</v>
      </c>
      <c r="E233" s="34">
        <f t="shared" si="38"/>
        <v>46.6105769230769</v>
      </c>
      <c r="F233" s="34">
        <f t="shared" si="37"/>
        <v>227</v>
      </c>
      <c r="G233" s="36">
        <f t="shared" si="39"/>
        <v>0.744262295081967</v>
      </c>
      <c r="H233" s="71">
        <v>14</v>
      </c>
      <c r="I233" s="34">
        <f t="shared" si="40"/>
        <v>0.523038605230386</v>
      </c>
      <c r="J233" s="34">
        <f t="shared" si="41"/>
        <v>237</v>
      </c>
      <c r="K233" s="36">
        <f t="shared" si="42"/>
        <v>0.777049180327869</v>
      </c>
      <c r="L233" s="34">
        <v>0</v>
      </c>
      <c r="M233" s="34">
        <f t="shared" si="48"/>
        <v>0</v>
      </c>
      <c r="N233" s="34">
        <f t="shared" si="43"/>
        <v>48</v>
      </c>
      <c r="O233" s="36">
        <f t="shared" si="44"/>
        <v>0.157377049180328</v>
      </c>
      <c r="P233" s="34">
        <v>0</v>
      </c>
      <c r="Q233" s="72">
        <f t="shared" si="45"/>
        <v>47.1336155283073</v>
      </c>
      <c r="R233" s="34">
        <f t="shared" si="46"/>
        <v>228</v>
      </c>
      <c r="S233" s="36">
        <f t="shared" si="47"/>
        <v>0.747540983606557</v>
      </c>
      <c r="T233" s="34"/>
    </row>
    <row r="234" s="28" customFormat="1" customHeight="1" spans="1:20">
      <c r="A234" s="34">
        <v>230</v>
      </c>
      <c r="B234" s="69" t="s">
        <v>475</v>
      </c>
      <c r="C234" s="44" t="s">
        <v>476</v>
      </c>
      <c r="D234" s="70">
        <v>2.75</v>
      </c>
      <c r="E234" s="34">
        <f t="shared" si="38"/>
        <v>46.2740384615385</v>
      </c>
      <c r="F234" s="34">
        <f t="shared" si="37"/>
        <v>229</v>
      </c>
      <c r="G234" s="36">
        <f t="shared" si="39"/>
        <v>0.750819672131148</v>
      </c>
      <c r="H234" s="71">
        <v>23</v>
      </c>
      <c r="I234" s="34">
        <f t="shared" si="40"/>
        <v>0.859277708592777</v>
      </c>
      <c r="J234" s="34">
        <f t="shared" si="41"/>
        <v>137</v>
      </c>
      <c r="K234" s="36">
        <f t="shared" si="42"/>
        <v>0.449180327868852</v>
      </c>
      <c r="L234" s="34">
        <v>0</v>
      </c>
      <c r="M234" s="34">
        <f t="shared" si="48"/>
        <v>0</v>
      </c>
      <c r="N234" s="34">
        <f t="shared" si="43"/>
        <v>48</v>
      </c>
      <c r="O234" s="36">
        <f t="shared" si="44"/>
        <v>0.157377049180328</v>
      </c>
      <c r="P234" s="34">
        <v>0</v>
      </c>
      <c r="Q234" s="72">
        <f t="shared" si="45"/>
        <v>47.1333161701312</v>
      </c>
      <c r="R234" s="34">
        <f t="shared" si="46"/>
        <v>230</v>
      </c>
      <c r="S234" s="36">
        <f t="shared" si="47"/>
        <v>0.754098360655738</v>
      </c>
      <c r="T234" s="34"/>
    </row>
    <row r="235" s="28" customFormat="1" customHeight="1" spans="1:20">
      <c r="A235" s="34">
        <v>231</v>
      </c>
      <c r="B235" s="73" t="s">
        <v>477</v>
      </c>
      <c r="C235" s="73" t="s">
        <v>478</v>
      </c>
      <c r="D235" s="70">
        <v>2.75</v>
      </c>
      <c r="E235" s="34">
        <f t="shared" si="38"/>
        <v>46.2740384615385</v>
      </c>
      <c r="F235" s="34">
        <f t="shared" si="37"/>
        <v>229</v>
      </c>
      <c r="G235" s="36">
        <f t="shared" si="39"/>
        <v>0.750819672131148</v>
      </c>
      <c r="H235" s="71">
        <v>12</v>
      </c>
      <c r="I235" s="34">
        <f t="shared" si="40"/>
        <v>0.448318804483188</v>
      </c>
      <c r="J235" s="34">
        <f t="shared" si="41"/>
        <v>268</v>
      </c>
      <c r="K235" s="36">
        <f t="shared" si="42"/>
        <v>0.878688524590164</v>
      </c>
      <c r="L235" s="34">
        <v>0</v>
      </c>
      <c r="M235" s="34">
        <f t="shared" si="48"/>
        <v>0</v>
      </c>
      <c r="N235" s="34">
        <f t="shared" si="43"/>
        <v>48</v>
      </c>
      <c r="O235" s="36">
        <f t="shared" si="44"/>
        <v>0.157377049180328</v>
      </c>
      <c r="P235" s="34">
        <v>0</v>
      </c>
      <c r="Q235" s="72">
        <f t="shared" si="45"/>
        <v>46.7223572660216</v>
      </c>
      <c r="R235" s="34">
        <f t="shared" si="46"/>
        <v>232</v>
      </c>
      <c r="S235" s="36">
        <f t="shared" si="47"/>
        <v>0.760655737704918</v>
      </c>
      <c r="T235" s="34"/>
    </row>
    <row r="236" s="28" customFormat="1" customHeight="1" spans="1:20">
      <c r="A236" s="34">
        <v>232</v>
      </c>
      <c r="B236" s="69" t="s">
        <v>479</v>
      </c>
      <c r="C236" s="44" t="s">
        <v>480</v>
      </c>
      <c r="D236" s="70">
        <v>2.72</v>
      </c>
      <c r="E236" s="34">
        <f t="shared" si="38"/>
        <v>45.7692307692308</v>
      </c>
      <c r="F236" s="34">
        <f t="shared" si="37"/>
        <v>232</v>
      </c>
      <c r="G236" s="36">
        <f t="shared" si="39"/>
        <v>0.760655737704918</v>
      </c>
      <c r="H236" s="71">
        <v>26</v>
      </c>
      <c r="I236" s="34">
        <f t="shared" si="40"/>
        <v>0.971357409713574</v>
      </c>
      <c r="J236" s="34">
        <f t="shared" si="41"/>
        <v>102</v>
      </c>
      <c r="K236" s="36">
        <f t="shared" si="42"/>
        <v>0.334426229508197</v>
      </c>
      <c r="L236" s="34">
        <v>0</v>
      </c>
      <c r="M236" s="34">
        <f t="shared" si="48"/>
        <v>0</v>
      </c>
      <c r="N236" s="34">
        <f t="shared" si="43"/>
        <v>48</v>
      </c>
      <c r="O236" s="36">
        <f t="shared" si="44"/>
        <v>0.157377049180328</v>
      </c>
      <c r="P236" s="34">
        <v>0</v>
      </c>
      <c r="Q236" s="72">
        <f t="shared" si="45"/>
        <v>46.7405881789443</v>
      </c>
      <c r="R236" s="34">
        <f t="shared" si="46"/>
        <v>231</v>
      </c>
      <c r="S236" s="36">
        <f t="shared" si="47"/>
        <v>0.757377049180328</v>
      </c>
      <c r="T236" s="34"/>
    </row>
    <row r="237" s="28" customFormat="1" customHeight="1" spans="1:20">
      <c r="A237" s="34">
        <v>233</v>
      </c>
      <c r="B237" s="69" t="s">
        <v>481</v>
      </c>
      <c r="C237" s="44" t="s">
        <v>482</v>
      </c>
      <c r="D237" s="70">
        <v>2.7</v>
      </c>
      <c r="E237" s="34">
        <f t="shared" si="38"/>
        <v>45.4326923076923</v>
      </c>
      <c r="F237" s="34">
        <f t="shared" si="37"/>
        <v>234</v>
      </c>
      <c r="G237" s="36">
        <f t="shared" si="39"/>
        <v>0.767213114754098</v>
      </c>
      <c r="H237" s="71">
        <v>30</v>
      </c>
      <c r="I237" s="34">
        <f t="shared" si="40"/>
        <v>1.12079701120797</v>
      </c>
      <c r="J237" s="34">
        <f t="shared" si="41"/>
        <v>77</v>
      </c>
      <c r="K237" s="36">
        <f t="shared" si="42"/>
        <v>0.252459016393443</v>
      </c>
      <c r="L237" s="34">
        <v>0</v>
      </c>
      <c r="M237" s="34">
        <f t="shared" si="48"/>
        <v>0</v>
      </c>
      <c r="N237" s="34">
        <f t="shared" si="43"/>
        <v>48</v>
      </c>
      <c r="O237" s="36">
        <f t="shared" si="44"/>
        <v>0.157377049180328</v>
      </c>
      <c r="P237" s="34">
        <v>0</v>
      </c>
      <c r="Q237" s="72">
        <f t="shared" si="45"/>
        <v>46.5534893189003</v>
      </c>
      <c r="R237" s="34">
        <f t="shared" si="46"/>
        <v>233</v>
      </c>
      <c r="S237" s="36">
        <f t="shared" si="47"/>
        <v>0.763934426229508</v>
      </c>
      <c r="T237" s="34"/>
    </row>
    <row r="238" s="28" customFormat="1" customHeight="1" spans="1:20">
      <c r="A238" s="34">
        <v>234</v>
      </c>
      <c r="B238" s="69" t="s">
        <v>483</v>
      </c>
      <c r="C238" s="44" t="s">
        <v>484</v>
      </c>
      <c r="D238" s="70">
        <v>2.71</v>
      </c>
      <c r="E238" s="34">
        <f t="shared" si="38"/>
        <v>45.6009615384615</v>
      </c>
      <c r="F238" s="34">
        <f t="shared" si="37"/>
        <v>233</v>
      </c>
      <c r="G238" s="36">
        <f t="shared" si="39"/>
        <v>0.763934426229508</v>
      </c>
      <c r="H238" s="71">
        <v>16</v>
      </c>
      <c r="I238" s="34">
        <f t="shared" si="40"/>
        <v>0.597758405977584</v>
      </c>
      <c r="J238" s="34">
        <f t="shared" si="41"/>
        <v>213</v>
      </c>
      <c r="K238" s="36">
        <f t="shared" si="42"/>
        <v>0.698360655737705</v>
      </c>
      <c r="L238" s="34">
        <v>0</v>
      </c>
      <c r="M238" s="34">
        <f t="shared" si="48"/>
        <v>0</v>
      </c>
      <c r="N238" s="34">
        <f t="shared" si="43"/>
        <v>48</v>
      </c>
      <c r="O238" s="36">
        <f t="shared" si="44"/>
        <v>0.157377049180328</v>
      </c>
      <c r="P238" s="34">
        <v>0</v>
      </c>
      <c r="Q238" s="72">
        <f t="shared" si="45"/>
        <v>46.1987199444391</v>
      </c>
      <c r="R238" s="34">
        <f t="shared" si="46"/>
        <v>234</v>
      </c>
      <c r="S238" s="36">
        <f t="shared" si="47"/>
        <v>0.767213114754098</v>
      </c>
      <c r="T238" s="34"/>
    </row>
    <row r="239" s="28" customFormat="1" customHeight="1" spans="1:20">
      <c r="A239" s="34">
        <v>235</v>
      </c>
      <c r="B239" s="69" t="s">
        <v>485</v>
      </c>
      <c r="C239" s="44" t="s">
        <v>486</v>
      </c>
      <c r="D239" s="70">
        <v>2.69</v>
      </c>
      <c r="E239" s="34">
        <f t="shared" si="38"/>
        <v>45.2644230769231</v>
      </c>
      <c r="F239" s="34">
        <f t="shared" si="37"/>
        <v>237</v>
      </c>
      <c r="G239" s="36">
        <f t="shared" si="39"/>
        <v>0.777049180327869</v>
      </c>
      <c r="H239" s="71">
        <v>25</v>
      </c>
      <c r="I239" s="34">
        <f t="shared" si="40"/>
        <v>0.933997509339975</v>
      </c>
      <c r="J239" s="34">
        <f t="shared" si="41"/>
        <v>112</v>
      </c>
      <c r="K239" s="36">
        <f t="shared" si="42"/>
        <v>0.367213114754098</v>
      </c>
      <c r="L239" s="34">
        <v>0</v>
      </c>
      <c r="M239" s="34">
        <f t="shared" si="48"/>
        <v>0</v>
      </c>
      <c r="N239" s="34">
        <f t="shared" si="43"/>
        <v>48</v>
      </c>
      <c r="O239" s="36">
        <f t="shared" si="44"/>
        <v>0.157377049180328</v>
      </c>
      <c r="P239" s="34">
        <v>0</v>
      </c>
      <c r="Q239" s="72">
        <f t="shared" si="45"/>
        <v>46.198420586263</v>
      </c>
      <c r="R239" s="34">
        <f t="shared" si="46"/>
        <v>235</v>
      </c>
      <c r="S239" s="36">
        <f t="shared" si="47"/>
        <v>0.770491803278688</v>
      </c>
      <c r="T239" s="34"/>
    </row>
    <row r="240" s="28" customFormat="1" customHeight="1" spans="1:20">
      <c r="A240" s="34">
        <v>236</v>
      </c>
      <c r="B240" s="73" t="s">
        <v>487</v>
      </c>
      <c r="C240" s="73" t="s">
        <v>488</v>
      </c>
      <c r="D240" s="70">
        <v>2.73</v>
      </c>
      <c r="E240" s="34">
        <f t="shared" si="38"/>
        <v>45.9375</v>
      </c>
      <c r="F240" s="34">
        <f t="shared" si="37"/>
        <v>231</v>
      </c>
      <c r="G240" s="36">
        <f t="shared" si="39"/>
        <v>0.757377049180328</v>
      </c>
      <c r="H240" s="71">
        <v>0</v>
      </c>
      <c r="I240" s="34">
        <f t="shared" si="40"/>
        <v>0</v>
      </c>
      <c r="J240" s="34">
        <f t="shared" si="41"/>
        <v>300</v>
      </c>
      <c r="K240" s="36">
        <f t="shared" si="42"/>
        <v>0.983606557377049</v>
      </c>
      <c r="L240" s="34">
        <v>0</v>
      </c>
      <c r="M240" s="34">
        <f t="shared" si="48"/>
        <v>0</v>
      </c>
      <c r="N240" s="34">
        <f t="shared" si="43"/>
        <v>48</v>
      </c>
      <c r="O240" s="36">
        <f t="shared" si="44"/>
        <v>0.157377049180328</v>
      </c>
      <c r="P240" s="34">
        <v>0</v>
      </c>
      <c r="Q240" s="72">
        <f t="shared" si="45"/>
        <v>45.9375</v>
      </c>
      <c r="R240" s="34">
        <f t="shared" si="46"/>
        <v>236</v>
      </c>
      <c r="S240" s="36">
        <f t="shared" si="47"/>
        <v>0.773770491803279</v>
      </c>
      <c r="T240" s="34"/>
    </row>
    <row r="241" s="28" customFormat="1" customHeight="1" spans="1:20">
      <c r="A241" s="34">
        <v>237</v>
      </c>
      <c r="B241" s="69" t="s">
        <v>489</v>
      </c>
      <c r="C241" s="44" t="s">
        <v>490</v>
      </c>
      <c r="D241" s="70">
        <v>2.69</v>
      </c>
      <c r="E241" s="34">
        <f t="shared" si="38"/>
        <v>45.2644230769231</v>
      </c>
      <c r="F241" s="34">
        <f t="shared" si="37"/>
        <v>237</v>
      </c>
      <c r="G241" s="36">
        <f t="shared" si="39"/>
        <v>0.777049180327869</v>
      </c>
      <c r="H241" s="71">
        <v>18</v>
      </c>
      <c r="I241" s="34">
        <f t="shared" si="40"/>
        <v>0.672478206724782</v>
      </c>
      <c r="J241" s="34">
        <f t="shared" si="41"/>
        <v>192</v>
      </c>
      <c r="K241" s="36">
        <f t="shared" si="42"/>
        <v>0.629508196721312</v>
      </c>
      <c r="L241" s="34">
        <v>0</v>
      </c>
      <c r="M241" s="34">
        <f t="shared" si="48"/>
        <v>0</v>
      </c>
      <c r="N241" s="34">
        <f t="shared" si="43"/>
        <v>48</v>
      </c>
      <c r="O241" s="36">
        <f t="shared" si="44"/>
        <v>0.157377049180328</v>
      </c>
      <c r="P241" s="34">
        <v>0</v>
      </c>
      <c r="Q241" s="72">
        <f t="shared" si="45"/>
        <v>45.9369012836479</v>
      </c>
      <c r="R241" s="34">
        <f t="shared" si="46"/>
        <v>237</v>
      </c>
      <c r="S241" s="36">
        <f t="shared" si="47"/>
        <v>0.777049180327869</v>
      </c>
      <c r="T241" s="34"/>
    </row>
    <row r="242" s="28" customFormat="1" customHeight="1" spans="1:20">
      <c r="A242" s="34">
        <v>238</v>
      </c>
      <c r="B242" s="69" t="s">
        <v>491</v>
      </c>
      <c r="C242" s="44" t="s">
        <v>492</v>
      </c>
      <c r="D242" s="70">
        <v>2.66</v>
      </c>
      <c r="E242" s="34">
        <f t="shared" si="38"/>
        <v>44.7596153846154</v>
      </c>
      <c r="F242" s="34">
        <f t="shared" si="37"/>
        <v>243</v>
      </c>
      <c r="G242" s="36">
        <f t="shared" si="39"/>
        <v>0.79672131147541</v>
      </c>
      <c r="H242" s="71">
        <v>29</v>
      </c>
      <c r="I242" s="34">
        <f t="shared" si="40"/>
        <v>1.08343711083437</v>
      </c>
      <c r="J242" s="34">
        <f t="shared" si="41"/>
        <v>84</v>
      </c>
      <c r="K242" s="36">
        <f t="shared" si="42"/>
        <v>0.275409836065574</v>
      </c>
      <c r="L242" s="34">
        <v>0</v>
      </c>
      <c r="M242" s="34">
        <f t="shared" si="48"/>
        <v>0</v>
      </c>
      <c r="N242" s="34">
        <f t="shared" si="43"/>
        <v>48</v>
      </c>
      <c r="O242" s="36">
        <f t="shared" si="44"/>
        <v>0.157377049180328</v>
      </c>
      <c r="P242" s="34">
        <v>0</v>
      </c>
      <c r="Q242" s="74">
        <f t="shared" si="45"/>
        <v>45.8430524954498</v>
      </c>
      <c r="R242" s="34">
        <f t="shared" si="46"/>
        <v>238</v>
      </c>
      <c r="S242" s="36">
        <f t="shared" si="47"/>
        <v>0.780327868852459</v>
      </c>
      <c r="T242" s="34"/>
    </row>
    <row r="243" s="28" customFormat="1" customHeight="1" spans="1:20">
      <c r="A243" s="34">
        <v>239</v>
      </c>
      <c r="B243" s="69" t="s">
        <v>493</v>
      </c>
      <c r="C243" s="44" t="s">
        <v>494</v>
      </c>
      <c r="D243" s="70">
        <v>2.67</v>
      </c>
      <c r="E243" s="34">
        <f t="shared" si="38"/>
        <v>44.9278846153846</v>
      </c>
      <c r="F243" s="34">
        <f t="shared" si="37"/>
        <v>239</v>
      </c>
      <c r="G243" s="36">
        <f t="shared" si="39"/>
        <v>0.783606557377049</v>
      </c>
      <c r="H243" s="71">
        <v>18</v>
      </c>
      <c r="I243" s="34">
        <f t="shared" si="40"/>
        <v>0.672478206724782</v>
      </c>
      <c r="J243" s="34">
        <f t="shared" si="41"/>
        <v>192</v>
      </c>
      <c r="K243" s="36">
        <f t="shared" si="42"/>
        <v>0.629508196721312</v>
      </c>
      <c r="L243" s="34">
        <v>0</v>
      </c>
      <c r="M243" s="34">
        <f t="shared" si="48"/>
        <v>0</v>
      </c>
      <c r="N243" s="34">
        <f t="shared" si="43"/>
        <v>48</v>
      </c>
      <c r="O243" s="36">
        <f t="shared" si="44"/>
        <v>0.157377049180328</v>
      </c>
      <c r="P243" s="34">
        <v>0</v>
      </c>
      <c r="Q243" s="72">
        <f t="shared" si="45"/>
        <v>45.6003628221094</v>
      </c>
      <c r="R243" s="34">
        <f t="shared" si="46"/>
        <v>239</v>
      </c>
      <c r="S243" s="36">
        <f t="shared" si="47"/>
        <v>0.783606557377049</v>
      </c>
      <c r="T243" s="34"/>
    </row>
    <row r="244" s="28" customFormat="1" customHeight="1" spans="1:20">
      <c r="A244" s="34">
        <v>240</v>
      </c>
      <c r="B244" s="69" t="s">
        <v>495</v>
      </c>
      <c r="C244" s="44" t="s">
        <v>496</v>
      </c>
      <c r="D244" s="70">
        <v>2.67</v>
      </c>
      <c r="E244" s="34">
        <f t="shared" si="38"/>
        <v>44.9278846153846</v>
      </c>
      <c r="F244" s="34">
        <f t="shared" si="37"/>
        <v>239</v>
      </c>
      <c r="G244" s="36">
        <f t="shared" si="39"/>
        <v>0.783606557377049</v>
      </c>
      <c r="H244" s="71">
        <v>17</v>
      </c>
      <c r="I244" s="34">
        <f t="shared" si="40"/>
        <v>0.635118306351183</v>
      </c>
      <c r="J244" s="34">
        <f t="shared" si="41"/>
        <v>205</v>
      </c>
      <c r="K244" s="36">
        <f t="shared" si="42"/>
        <v>0.672131147540984</v>
      </c>
      <c r="L244" s="34">
        <v>0</v>
      </c>
      <c r="M244" s="34">
        <f t="shared" si="48"/>
        <v>0</v>
      </c>
      <c r="N244" s="34">
        <f t="shared" si="43"/>
        <v>48</v>
      </c>
      <c r="O244" s="36">
        <f t="shared" si="44"/>
        <v>0.157377049180328</v>
      </c>
      <c r="P244" s="34">
        <v>0</v>
      </c>
      <c r="Q244" s="72">
        <f t="shared" si="45"/>
        <v>45.5630029217358</v>
      </c>
      <c r="R244" s="34">
        <f t="shared" si="46"/>
        <v>240</v>
      </c>
      <c r="S244" s="36">
        <f t="shared" si="47"/>
        <v>0.786885245901639</v>
      </c>
      <c r="T244" s="34"/>
    </row>
    <row r="245" s="28" customFormat="1" customHeight="1" spans="1:20">
      <c r="A245" s="34">
        <v>241</v>
      </c>
      <c r="B245" s="69" t="s">
        <v>497</v>
      </c>
      <c r="C245" s="44" t="s">
        <v>498</v>
      </c>
      <c r="D245" s="70">
        <v>2.66</v>
      </c>
      <c r="E245" s="34">
        <f t="shared" si="38"/>
        <v>44.7596153846154</v>
      </c>
      <c r="F245" s="34">
        <f t="shared" si="37"/>
        <v>243</v>
      </c>
      <c r="G245" s="36">
        <f t="shared" si="39"/>
        <v>0.79672131147541</v>
      </c>
      <c r="H245" s="71">
        <v>21</v>
      </c>
      <c r="I245" s="34">
        <f t="shared" si="40"/>
        <v>0.784557907845579</v>
      </c>
      <c r="J245" s="34">
        <f t="shared" si="41"/>
        <v>161</v>
      </c>
      <c r="K245" s="36">
        <f t="shared" si="42"/>
        <v>0.527868852459016</v>
      </c>
      <c r="L245" s="34">
        <v>0</v>
      </c>
      <c r="M245" s="34">
        <f t="shared" si="48"/>
        <v>0</v>
      </c>
      <c r="N245" s="34">
        <f t="shared" si="43"/>
        <v>48</v>
      </c>
      <c r="O245" s="36">
        <f t="shared" si="44"/>
        <v>0.157377049180328</v>
      </c>
      <c r="P245" s="34">
        <v>0</v>
      </c>
      <c r="Q245" s="72">
        <f t="shared" si="45"/>
        <v>45.544173292461</v>
      </c>
      <c r="R245" s="34">
        <f t="shared" si="46"/>
        <v>241</v>
      </c>
      <c r="S245" s="36">
        <f t="shared" si="47"/>
        <v>0.790163934426229</v>
      </c>
      <c r="T245" s="34"/>
    </row>
    <row r="246" s="28" customFormat="1" customHeight="1" spans="1:20">
      <c r="A246" s="34">
        <v>242</v>
      </c>
      <c r="B246" s="69" t="s">
        <v>499</v>
      </c>
      <c r="C246" s="44" t="s">
        <v>500</v>
      </c>
      <c r="D246" s="70">
        <v>2.67</v>
      </c>
      <c r="E246" s="34">
        <f t="shared" si="38"/>
        <v>44.9278846153846</v>
      </c>
      <c r="F246" s="34">
        <f t="shared" si="37"/>
        <v>239</v>
      </c>
      <c r="G246" s="36">
        <f t="shared" si="39"/>
        <v>0.783606557377049</v>
      </c>
      <c r="H246" s="71">
        <v>16</v>
      </c>
      <c r="I246" s="34">
        <f t="shared" si="40"/>
        <v>0.597758405977584</v>
      </c>
      <c r="J246" s="34">
        <f t="shared" si="41"/>
        <v>213</v>
      </c>
      <c r="K246" s="36">
        <f t="shared" si="42"/>
        <v>0.698360655737705</v>
      </c>
      <c r="L246" s="34">
        <v>0</v>
      </c>
      <c r="M246" s="34">
        <f t="shared" si="48"/>
        <v>0</v>
      </c>
      <c r="N246" s="34">
        <f t="shared" si="43"/>
        <v>48</v>
      </c>
      <c r="O246" s="36">
        <f t="shared" si="44"/>
        <v>0.157377049180328</v>
      </c>
      <c r="P246" s="34">
        <v>0</v>
      </c>
      <c r="Q246" s="74">
        <f t="shared" si="45"/>
        <v>45.5256430213622</v>
      </c>
      <c r="R246" s="34">
        <f t="shared" si="46"/>
        <v>242</v>
      </c>
      <c r="S246" s="36">
        <f t="shared" si="47"/>
        <v>0.79344262295082</v>
      </c>
      <c r="T246" s="34"/>
    </row>
    <row r="247" s="28" customFormat="1" customHeight="1" spans="1:20">
      <c r="A247" s="34">
        <v>243</v>
      </c>
      <c r="B247" s="73" t="s">
        <v>501</v>
      </c>
      <c r="C247" s="73" t="s">
        <v>502</v>
      </c>
      <c r="D247" s="70">
        <v>2.7</v>
      </c>
      <c r="E247" s="34">
        <f t="shared" si="38"/>
        <v>45.4326923076923</v>
      </c>
      <c r="F247" s="34">
        <f t="shared" si="37"/>
        <v>234</v>
      </c>
      <c r="G247" s="36">
        <f t="shared" si="39"/>
        <v>0.767213114754098</v>
      </c>
      <c r="H247" s="71">
        <v>0</v>
      </c>
      <c r="I247" s="34">
        <f t="shared" si="40"/>
        <v>0</v>
      </c>
      <c r="J247" s="34">
        <f t="shared" si="41"/>
        <v>300</v>
      </c>
      <c r="K247" s="36">
        <f t="shared" si="42"/>
        <v>0.983606557377049</v>
      </c>
      <c r="L247" s="34">
        <v>0</v>
      </c>
      <c r="M247" s="34">
        <f t="shared" si="48"/>
        <v>0</v>
      </c>
      <c r="N247" s="34">
        <f t="shared" si="43"/>
        <v>48</v>
      </c>
      <c r="O247" s="36">
        <f t="shared" si="44"/>
        <v>0.157377049180328</v>
      </c>
      <c r="P247" s="34">
        <v>0</v>
      </c>
      <c r="Q247" s="72">
        <f t="shared" si="45"/>
        <v>45.4326923076923</v>
      </c>
      <c r="R247" s="34">
        <f t="shared" si="46"/>
        <v>244</v>
      </c>
      <c r="S247" s="36">
        <f t="shared" si="47"/>
        <v>0.8</v>
      </c>
      <c r="T247" s="34"/>
    </row>
    <row r="248" s="28" customFormat="1" customHeight="1" spans="1:20">
      <c r="A248" s="34">
        <v>244</v>
      </c>
      <c r="B248" s="73" t="s">
        <v>503</v>
      </c>
      <c r="C248" s="73" t="s">
        <v>504</v>
      </c>
      <c r="D248" s="70">
        <v>2.67</v>
      </c>
      <c r="E248" s="34">
        <f t="shared" si="38"/>
        <v>44.9278846153846</v>
      </c>
      <c r="F248" s="34">
        <f t="shared" si="37"/>
        <v>239</v>
      </c>
      <c r="G248" s="36">
        <f t="shared" si="39"/>
        <v>0.783606557377049</v>
      </c>
      <c r="H248" s="71">
        <v>14</v>
      </c>
      <c r="I248" s="34">
        <f t="shared" si="40"/>
        <v>0.523038605230386</v>
      </c>
      <c r="J248" s="34">
        <f t="shared" si="41"/>
        <v>237</v>
      </c>
      <c r="K248" s="36">
        <f t="shared" si="42"/>
        <v>0.777049180327869</v>
      </c>
      <c r="L248" s="34">
        <v>0</v>
      </c>
      <c r="M248" s="34">
        <f t="shared" si="48"/>
        <v>0</v>
      </c>
      <c r="N248" s="34">
        <f t="shared" si="43"/>
        <v>48</v>
      </c>
      <c r="O248" s="36">
        <f t="shared" si="44"/>
        <v>0.157377049180328</v>
      </c>
      <c r="P248" s="34">
        <v>0</v>
      </c>
      <c r="Q248" s="72">
        <f t="shared" si="45"/>
        <v>45.450923220615</v>
      </c>
      <c r="R248" s="34">
        <f t="shared" si="46"/>
        <v>243</v>
      </c>
      <c r="S248" s="36">
        <f t="shared" si="47"/>
        <v>0.79672131147541</v>
      </c>
      <c r="T248" s="34"/>
    </row>
    <row r="249" s="28" customFormat="1" customHeight="1" spans="1:20">
      <c r="A249" s="34">
        <v>245</v>
      </c>
      <c r="B249" s="73" t="s">
        <v>505</v>
      </c>
      <c r="C249" s="73" t="s">
        <v>506</v>
      </c>
      <c r="D249" s="70">
        <v>2.66</v>
      </c>
      <c r="E249" s="34">
        <f t="shared" si="38"/>
        <v>44.7596153846154</v>
      </c>
      <c r="F249" s="34">
        <f t="shared" si="37"/>
        <v>243</v>
      </c>
      <c r="G249" s="36">
        <f t="shared" si="39"/>
        <v>0.79672131147541</v>
      </c>
      <c r="H249" s="71">
        <v>17</v>
      </c>
      <c r="I249" s="34">
        <f t="shared" si="40"/>
        <v>0.635118306351183</v>
      </c>
      <c r="J249" s="34">
        <f t="shared" si="41"/>
        <v>205</v>
      </c>
      <c r="K249" s="36">
        <f t="shared" si="42"/>
        <v>0.672131147540984</v>
      </c>
      <c r="L249" s="34">
        <v>0</v>
      </c>
      <c r="M249" s="34">
        <f t="shared" si="48"/>
        <v>0</v>
      </c>
      <c r="N249" s="34">
        <f t="shared" si="43"/>
        <v>48</v>
      </c>
      <c r="O249" s="36">
        <f t="shared" si="44"/>
        <v>0.157377049180328</v>
      </c>
      <c r="P249" s="34">
        <v>0</v>
      </c>
      <c r="Q249" s="72">
        <f t="shared" si="45"/>
        <v>45.3947336909666</v>
      </c>
      <c r="R249" s="34">
        <f t="shared" si="46"/>
        <v>245</v>
      </c>
      <c r="S249" s="36">
        <f t="shared" si="47"/>
        <v>0.80327868852459</v>
      </c>
      <c r="T249" s="34"/>
    </row>
    <row r="250" s="28" customFormat="1" customHeight="1" spans="1:20">
      <c r="A250" s="34">
        <v>246</v>
      </c>
      <c r="B250" s="69" t="s">
        <v>507</v>
      </c>
      <c r="C250" s="44" t="s">
        <v>508</v>
      </c>
      <c r="D250" s="70">
        <v>2.64</v>
      </c>
      <c r="E250" s="34">
        <f t="shared" si="38"/>
        <v>44.4230769230769</v>
      </c>
      <c r="F250" s="34">
        <f t="shared" si="37"/>
        <v>246</v>
      </c>
      <c r="G250" s="36">
        <f t="shared" si="39"/>
        <v>0.80655737704918</v>
      </c>
      <c r="H250" s="71">
        <v>25</v>
      </c>
      <c r="I250" s="34">
        <f t="shared" si="40"/>
        <v>0.933997509339975</v>
      </c>
      <c r="J250" s="34">
        <f t="shared" si="41"/>
        <v>112</v>
      </c>
      <c r="K250" s="36">
        <f t="shared" si="42"/>
        <v>0.367213114754098</v>
      </c>
      <c r="L250" s="34">
        <v>0</v>
      </c>
      <c r="M250" s="34">
        <f t="shared" si="48"/>
        <v>0</v>
      </c>
      <c r="N250" s="34">
        <f t="shared" si="43"/>
        <v>48</v>
      </c>
      <c r="O250" s="36">
        <f t="shared" si="44"/>
        <v>0.157377049180328</v>
      </c>
      <c r="P250" s="34">
        <v>0</v>
      </c>
      <c r="Q250" s="72">
        <f t="shared" si="45"/>
        <v>45.3570744324169</v>
      </c>
      <c r="R250" s="34">
        <f t="shared" si="46"/>
        <v>246</v>
      </c>
      <c r="S250" s="36">
        <f t="shared" si="47"/>
        <v>0.80655737704918</v>
      </c>
      <c r="T250" s="34"/>
    </row>
    <row r="251" s="28" customFormat="1" customHeight="1" spans="1:20">
      <c r="A251" s="34">
        <v>247</v>
      </c>
      <c r="B251" s="69" t="s">
        <v>509</v>
      </c>
      <c r="C251" s="44" t="s">
        <v>510</v>
      </c>
      <c r="D251" s="70">
        <v>2.63</v>
      </c>
      <c r="E251" s="34">
        <f t="shared" si="38"/>
        <v>44.2548076923077</v>
      </c>
      <c r="F251" s="34">
        <f t="shared" si="37"/>
        <v>249</v>
      </c>
      <c r="G251" s="36">
        <f t="shared" si="39"/>
        <v>0.816393442622951</v>
      </c>
      <c r="H251" s="71">
        <v>25</v>
      </c>
      <c r="I251" s="34">
        <f t="shared" si="40"/>
        <v>0.933997509339975</v>
      </c>
      <c r="J251" s="34">
        <f t="shared" si="41"/>
        <v>112</v>
      </c>
      <c r="K251" s="36">
        <f t="shared" si="42"/>
        <v>0.367213114754098</v>
      </c>
      <c r="L251" s="34">
        <v>0</v>
      </c>
      <c r="M251" s="34">
        <f t="shared" si="48"/>
        <v>0</v>
      </c>
      <c r="N251" s="34">
        <f t="shared" si="43"/>
        <v>48</v>
      </c>
      <c r="O251" s="36">
        <f t="shared" si="44"/>
        <v>0.157377049180328</v>
      </c>
      <c r="P251" s="34">
        <v>0</v>
      </c>
      <c r="Q251" s="72">
        <f t="shared" si="45"/>
        <v>45.1888052016477</v>
      </c>
      <c r="R251" s="34">
        <f t="shared" si="46"/>
        <v>247</v>
      </c>
      <c r="S251" s="36">
        <f t="shared" si="47"/>
        <v>0.809836065573771</v>
      </c>
      <c r="T251" s="34"/>
    </row>
    <row r="252" s="28" customFormat="1" customHeight="1" spans="1:20">
      <c r="A252" s="34">
        <v>248</v>
      </c>
      <c r="B252" s="69" t="s">
        <v>511</v>
      </c>
      <c r="C252" s="44" t="s">
        <v>512</v>
      </c>
      <c r="D252" s="70">
        <v>2.64</v>
      </c>
      <c r="E252" s="34">
        <f t="shared" si="38"/>
        <v>44.4230769230769</v>
      </c>
      <c r="F252" s="34">
        <f t="shared" si="37"/>
        <v>246</v>
      </c>
      <c r="G252" s="36">
        <f t="shared" si="39"/>
        <v>0.80655737704918</v>
      </c>
      <c r="H252" s="71">
        <v>20</v>
      </c>
      <c r="I252" s="34">
        <f t="shared" si="40"/>
        <v>0.74719800747198</v>
      </c>
      <c r="J252" s="34">
        <f t="shared" si="41"/>
        <v>167</v>
      </c>
      <c r="K252" s="36">
        <f t="shared" si="42"/>
        <v>0.547540983606557</v>
      </c>
      <c r="L252" s="34">
        <v>0</v>
      </c>
      <c r="M252" s="34">
        <f t="shared" si="48"/>
        <v>0</v>
      </c>
      <c r="N252" s="34">
        <f t="shared" si="43"/>
        <v>48</v>
      </c>
      <c r="O252" s="36">
        <f t="shared" si="44"/>
        <v>0.157377049180328</v>
      </c>
      <c r="P252" s="34">
        <v>0</v>
      </c>
      <c r="Q252" s="72">
        <f t="shared" si="45"/>
        <v>45.1702749305489</v>
      </c>
      <c r="R252" s="34">
        <f t="shared" si="46"/>
        <v>248</v>
      </c>
      <c r="S252" s="36">
        <f t="shared" si="47"/>
        <v>0.813114754098361</v>
      </c>
      <c r="T252" s="34"/>
    </row>
    <row r="253" s="28" customFormat="1" customHeight="1" spans="1:20">
      <c r="A253" s="34">
        <v>249</v>
      </c>
      <c r="B253" s="69" t="s">
        <v>513</v>
      </c>
      <c r="C253" s="44" t="s">
        <v>514</v>
      </c>
      <c r="D253" s="70">
        <v>2.63</v>
      </c>
      <c r="E253" s="34">
        <f t="shared" si="38"/>
        <v>44.2548076923077</v>
      </c>
      <c r="F253" s="34">
        <f t="shared" ref="F253:F309" si="49">RANK(E253,$E$5:$E$309)</f>
        <v>249</v>
      </c>
      <c r="G253" s="36">
        <f t="shared" si="39"/>
        <v>0.816393442622951</v>
      </c>
      <c r="H253" s="71">
        <v>20</v>
      </c>
      <c r="I253" s="34">
        <f t="shared" si="40"/>
        <v>0.74719800747198</v>
      </c>
      <c r="J253" s="34">
        <f t="shared" si="41"/>
        <v>167</v>
      </c>
      <c r="K253" s="36">
        <f t="shared" si="42"/>
        <v>0.547540983606557</v>
      </c>
      <c r="L253" s="34">
        <v>0</v>
      </c>
      <c r="M253" s="34">
        <f t="shared" si="48"/>
        <v>0</v>
      </c>
      <c r="N253" s="34">
        <f t="shared" si="43"/>
        <v>48</v>
      </c>
      <c r="O253" s="36">
        <f t="shared" si="44"/>
        <v>0.157377049180328</v>
      </c>
      <c r="P253" s="34">
        <v>0</v>
      </c>
      <c r="Q253" s="72">
        <f t="shared" si="45"/>
        <v>45.0020056997797</v>
      </c>
      <c r="R253" s="34">
        <f t="shared" si="46"/>
        <v>249</v>
      </c>
      <c r="S253" s="36">
        <f t="shared" si="47"/>
        <v>0.816393442622951</v>
      </c>
      <c r="T253" s="34"/>
    </row>
    <row r="254" s="28" customFormat="1" customHeight="1" spans="1:20">
      <c r="A254" s="34">
        <v>250</v>
      </c>
      <c r="B254" s="69" t="s">
        <v>515</v>
      </c>
      <c r="C254" s="44" t="s">
        <v>516</v>
      </c>
      <c r="D254" s="70">
        <v>2.62</v>
      </c>
      <c r="E254" s="34">
        <f t="shared" si="38"/>
        <v>44.0865384615385</v>
      </c>
      <c r="F254" s="34">
        <f t="shared" si="49"/>
        <v>253</v>
      </c>
      <c r="G254" s="36">
        <f t="shared" si="39"/>
        <v>0.829508196721311</v>
      </c>
      <c r="H254" s="71">
        <v>23</v>
      </c>
      <c r="I254" s="34">
        <f t="shared" si="40"/>
        <v>0.859277708592777</v>
      </c>
      <c r="J254" s="34">
        <f t="shared" si="41"/>
        <v>137</v>
      </c>
      <c r="K254" s="36">
        <f t="shared" si="42"/>
        <v>0.449180327868852</v>
      </c>
      <c r="L254" s="34">
        <v>0</v>
      </c>
      <c r="M254" s="34">
        <f t="shared" si="48"/>
        <v>0</v>
      </c>
      <c r="N254" s="34">
        <f t="shared" si="43"/>
        <v>48</v>
      </c>
      <c r="O254" s="36">
        <f t="shared" si="44"/>
        <v>0.157377049180328</v>
      </c>
      <c r="P254" s="34">
        <v>0</v>
      </c>
      <c r="Q254" s="74">
        <f t="shared" si="45"/>
        <v>44.9458161701312</v>
      </c>
      <c r="R254" s="34">
        <f t="shared" si="46"/>
        <v>250</v>
      </c>
      <c r="S254" s="36">
        <f t="shared" si="47"/>
        <v>0.819672131147541</v>
      </c>
      <c r="T254" s="34"/>
    </row>
    <row r="255" s="28" customFormat="1" customHeight="1" spans="1:20">
      <c r="A255" s="34">
        <v>251</v>
      </c>
      <c r="B255" s="69" t="s">
        <v>517</v>
      </c>
      <c r="C255" s="44" t="s">
        <v>518</v>
      </c>
      <c r="D255" s="70">
        <v>2.63</v>
      </c>
      <c r="E255" s="34">
        <f t="shared" si="38"/>
        <v>44.2548076923077</v>
      </c>
      <c r="F255" s="34">
        <f t="shared" si="49"/>
        <v>249</v>
      </c>
      <c r="G255" s="36">
        <f t="shared" si="39"/>
        <v>0.816393442622951</v>
      </c>
      <c r="H255" s="71">
        <v>16</v>
      </c>
      <c r="I255" s="34">
        <f t="shared" si="40"/>
        <v>0.597758405977584</v>
      </c>
      <c r="J255" s="34">
        <f t="shared" si="41"/>
        <v>213</v>
      </c>
      <c r="K255" s="36">
        <f t="shared" si="42"/>
        <v>0.698360655737705</v>
      </c>
      <c r="L255" s="34">
        <v>0</v>
      </c>
      <c r="M255" s="34">
        <f t="shared" si="48"/>
        <v>0</v>
      </c>
      <c r="N255" s="34">
        <f t="shared" si="43"/>
        <v>48</v>
      </c>
      <c r="O255" s="36">
        <f t="shared" si="44"/>
        <v>0.157377049180328</v>
      </c>
      <c r="P255" s="34">
        <v>0</v>
      </c>
      <c r="Q255" s="72">
        <f t="shared" si="45"/>
        <v>44.8525660982853</v>
      </c>
      <c r="R255" s="34">
        <f t="shared" si="46"/>
        <v>251</v>
      </c>
      <c r="S255" s="36">
        <f t="shared" si="47"/>
        <v>0.822950819672131</v>
      </c>
      <c r="T255" s="34"/>
    </row>
    <row r="256" s="28" customFormat="1" customHeight="1" spans="1:20">
      <c r="A256" s="34">
        <v>252</v>
      </c>
      <c r="B256" s="73" t="s">
        <v>519</v>
      </c>
      <c r="C256" s="73" t="s">
        <v>520</v>
      </c>
      <c r="D256" s="70">
        <v>2.63</v>
      </c>
      <c r="E256" s="34">
        <f t="shared" si="38"/>
        <v>44.2548076923077</v>
      </c>
      <c r="F256" s="34">
        <f t="shared" si="49"/>
        <v>249</v>
      </c>
      <c r="G256" s="36">
        <f t="shared" si="39"/>
        <v>0.816393442622951</v>
      </c>
      <c r="H256" s="71">
        <v>16</v>
      </c>
      <c r="I256" s="34">
        <f t="shared" si="40"/>
        <v>0.597758405977584</v>
      </c>
      <c r="J256" s="34">
        <f t="shared" si="41"/>
        <v>213</v>
      </c>
      <c r="K256" s="36">
        <f t="shared" si="42"/>
        <v>0.698360655737705</v>
      </c>
      <c r="L256" s="34">
        <v>0</v>
      </c>
      <c r="M256" s="34">
        <f t="shared" si="48"/>
        <v>0</v>
      </c>
      <c r="N256" s="34">
        <f t="shared" si="43"/>
        <v>48</v>
      </c>
      <c r="O256" s="36">
        <f t="shared" si="44"/>
        <v>0.157377049180328</v>
      </c>
      <c r="P256" s="34">
        <v>0</v>
      </c>
      <c r="Q256" s="72">
        <f t="shared" si="45"/>
        <v>44.8525660982853</v>
      </c>
      <c r="R256" s="34">
        <f t="shared" si="46"/>
        <v>251</v>
      </c>
      <c r="S256" s="36">
        <f t="shared" si="47"/>
        <v>0.822950819672131</v>
      </c>
      <c r="T256" s="34"/>
    </row>
    <row r="257" s="28" customFormat="1" customHeight="1" spans="1:20">
      <c r="A257" s="34">
        <v>253</v>
      </c>
      <c r="B257" s="69" t="s">
        <v>521</v>
      </c>
      <c r="C257" s="44" t="s">
        <v>522</v>
      </c>
      <c r="D257" s="70">
        <v>2.6</v>
      </c>
      <c r="E257" s="34">
        <f t="shared" si="38"/>
        <v>43.75</v>
      </c>
      <c r="F257" s="34">
        <f t="shared" si="49"/>
        <v>255</v>
      </c>
      <c r="G257" s="36">
        <f t="shared" si="39"/>
        <v>0.836065573770492</v>
      </c>
      <c r="H257" s="71">
        <v>26</v>
      </c>
      <c r="I257" s="34">
        <f t="shared" si="40"/>
        <v>0.971357409713574</v>
      </c>
      <c r="J257" s="34">
        <f t="shared" si="41"/>
        <v>102</v>
      </c>
      <c r="K257" s="36">
        <f t="shared" si="42"/>
        <v>0.334426229508197</v>
      </c>
      <c r="L257" s="34">
        <v>0</v>
      </c>
      <c r="M257" s="34">
        <f t="shared" si="48"/>
        <v>0</v>
      </c>
      <c r="N257" s="34">
        <f t="shared" si="43"/>
        <v>48</v>
      </c>
      <c r="O257" s="36">
        <f t="shared" si="44"/>
        <v>0.157377049180328</v>
      </c>
      <c r="P257" s="34">
        <v>0</v>
      </c>
      <c r="Q257" s="74">
        <f t="shared" si="45"/>
        <v>44.7213574097136</v>
      </c>
      <c r="R257" s="34">
        <f t="shared" si="46"/>
        <v>253</v>
      </c>
      <c r="S257" s="36">
        <f t="shared" si="47"/>
        <v>0.829508196721311</v>
      </c>
      <c r="T257" s="34"/>
    </row>
    <row r="258" s="28" customFormat="1" customHeight="1" spans="1:20">
      <c r="A258" s="34">
        <v>254</v>
      </c>
      <c r="B258" s="73" t="s">
        <v>523</v>
      </c>
      <c r="C258" s="73" t="s">
        <v>524</v>
      </c>
      <c r="D258" s="70">
        <v>2.62</v>
      </c>
      <c r="E258" s="34">
        <f t="shared" si="38"/>
        <v>44.0865384615385</v>
      </c>
      <c r="F258" s="34">
        <f t="shared" si="49"/>
        <v>253</v>
      </c>
      <c r="G258" s="36">
        <f t="shared" si="39"/>
        <v>0.829508196721311</v>
      </c>
      <c r="H258" s="71">
        <v>12</v>
      </c>
      <c r="I258" s="34">
        <f t="shared" si="40"/>
        <v>0.448318804483188</v>
      </c>
      <c r="J258" s="34">
        <f t="shared" si="41"/>
        <v>268</v>
      </c>
      <c r="K258" s="36">
        <f t="shared" si="42"/>
        <v>0.878688524590164</v>
      </c>
      <c r="L258" s="34">
        <v>0</v>
      </c>
      <c r="M258" s="34">
        <f t="shared" si="48"/>
        <v>0</v>
      </c>
      <c r="N258" s="34">
        <f t="shared" si="43"/>
        <v>48</v>
      </c>
      <c r="O258" s="36">
        <f t="shared" si="44"/>
        <v>0.157377049180328</v>
      </c>
      <c r="P258" s="34">
        <v>0</v>
      </c>
      <c r="Q258" s="72">
        <f t="shared" si="45"/>
        <v>44.5348572660216</v>
      </c>
      <c r="R258" s="34">
        <f t="shared" si="46"/>
        <v>254</v>
      </c>
      <c r="S258" s="36">
        <f t="shared" si="47"/>
        <v>0.832786885245902</v>
      </c>
      <c r="T258" s="34"/>
    </row>
    <row r="259" s="28" customFormat="1" customHeight="1" spans="1:20">
      <c r="A259" s="34">
        <v>255</v>
      </c>
      <c r="B259" s="73" t="s">
        <v>525</v>
      </c>
      <c r="C259" s="73" t="s">
        <v>526</v>
      </c>
      <c r="D259" s="70">
        <v>2.64</v>
      </c>
      <c r="E259" s="34">
        <f t="shared" si="38"/>
        <v>44.4230769230769</v>
      </c>
      <c r="F259" s="34">
        <f t="shared" si="49"/>
        <v>246</v>
      </c>
      <c r="G259" s="36">
        <f t="shared" si="39"/>
        <v>0.80655737704918</v>
      </c>
      <c r="H259" s="71">
        <v>0</v>
      </c>
      <c r="I259" s="34">
        <f t="shared" si="40"/>
        <v>0</v>
      </c>
      <c r="J259" s="34">
        <f t="shared" si="41"/>
        <v>300</v>
      </c>
      <c r="K259" s="36">
        <f t="shared" si="42"/>
        <v>0.983606557377049</v>
      </c>
      <c r="L259" s="34">
        <v>0</v>
      </c>
      <c r="M259" s="34">
        <f t="shared" si="48"/>
        <v>0</v>
      </c>
      <c r="N259" s="34">
        <f t="shared" si="43"/>
        <v>48</v>
      </c>
      <c r="O259" s="36">
        <f t="shared" si="44"/>
        <v>0.157377049180328</v>
      </c>
      <c r="P259" s="34">
        <v>0</v>
      </c>
      <c r="Q259" s="72">
        <f t="shared" si="45"/>
        <v>44.4230769230769</v>
      </c>
      <c r="R259" s="34">
        <f t="shared" si="46"/>
        <v>255</v>
      </c>
      <c r="S259" s="36">
        <f t="shared" si="47"/>
        <v>0.836065573770492</v>
      </c>
      <c r="T259" s="34"/>
    </row>
    <row r="260" s="28" customFormat="1" customHeight="1" spans="1:20">
      <c r="A260" s="34">
        <v>256</v>
      </c>
      <c r="B260" s="69" t="s">
        <v>527</v>
      </c>
      <c r="C260" s="44" t="s">
        <v>528</v>
      </c>
      <c r="D260" s="70">
        <v>2.58</v>
      </c>
      <c r="E260" s="34">
        <f t="shared" si="38"/>
        <v>43.4134615384615</v>
      </c>
      <c r="F260" s="34">
        <f t="shared" si="49"/>
        <v>257</v>
      </c>
      <c r="G260" s="36">
        <f t="shared" si="39"/>
        <v>0.842622950819672</v>
      </c>
      <c r="H260" s="71">
        <v>24</v>
      </c>
      <c r="I260" s="34">
        <f t="shared" si="40"/>
        <v>0.896637608966376</v>
      </c>
      <c r="J260" s="34">
        <f t="shared" si="41"/>
        <v>120</v>
      </c>
      <c r="K260" s="36">
        <f t="shared" si="42"/>
        <v>0.39344262295082</v>
      </c>
      <c r="L260" s="34">
        <v>0</v>
      </c>
      <c r="M260" s="34">
        <f t="shared" si="48"/>
        <v>0</v>
      </c>
      <c r="N260" s="34">
        <f t="shared" si="43"/>
        <v>48</v>
      </c>
      <c r="O260" s="36">
        <f t="shared" si="44"/>
        <v>0.157377049180328</v>
      </c>
      <c r="P260" s="34">
        <v>0</v>
      </c>
      <c r="Q260" s="74">
        <f t="shared" si="45"/>
        <v>44.3100991474279</v>
      </c>
      <c r="R260" s="34">
        <f t="shared" si="46"/>
        <v>256</v>
      </c>
      <c r="S260" s="36">
        <f t="shared" si="47"/>
        <v>0.839344262295082</v>
      </c>
      <c r="T260" s="34"/>
    </row>
    <row r="261" s="28" customFormat="1" customHeight="1" spans="1:20">
      <c r="A261" s="34">
        <v>257</v>
      </c>
      <c r="B261" s="69" t="s">
        <v>529</v>
      </c>
      <c r="C261" s="44" t="s">
        <v>530</v>
      </c>
      <c r="D261" s="70">
        <v>2.59</v>
      </c>
      <c r="E261" s="34">
        <f t="shared" ref="E261:E309" si="50">D261/MAX($D$5:$D$309)*70</f>
        <v>43.5817307692308</v>
      </c>
      <c r="F261" s="34">
        <f t="shared" si="49"/>
        <v>256</v>
      </c>
      <c r="G261" s="36">
        <f t="shared" ref="G261:G309" si="51">IFERROR(RANK(E261,$E$5:$E$309)/COUNT($E$5:$E$309),0)</f>
        <v>0.839344262295082</v>
      </c>
      <c r="H261" s="71">
        <v>19</v>
      </c>
      <c r="I261" s="34">
        <f t="shared" ref="I261:I309" si="52">H261/MAX($H$5:$H$309)*30</f>
        <v>0.709838107098381</v>
      </c>
      <c r="J261" s="34">
        <f t="shared" ref="J261:J309" si="53">RANK(I261,$I$5:$I$309)</f>
        <v>186</v>
      </c>
      <c r="K261" s="36">
        <f t="shared" ref="K261:K309" si="54">IFERROR(RANK(I261,$I$5:$I$309)/COUNT($I$5:$I$309),0)</f>
        <v>0.60983606557377</v>
      </c>
      <c r="L261" s="34">
        <v>0</v>
      </c>
      <c r="M261" s="34">
        <f t="shared" si="48"/>
        <v>0</v>
      </c>
      <c r="N261" s="34">
        <f t="shared" ref="N261:N309" si="55">RANK(M261,$M$5:$M$309)</f>
        <v>48</v>
      </c>
      <c r="O261" s="36">
        <f t="shared" ref="O261:O309" si="56">IFERROR(RANK(M261,$M$5:$M$309)/COUNT($M$5:$M$309),0)</f>
        <v>0.157377049180328</v>
      </c>
      <c r="P261" s="34">
        <v>0</v>
      </c>
      <c r="Q261" s="72">
        <f t="shared" ref="Q261:Q309" si="57">E261+I261+M261-P261</f>
        <v>44.2915688763291</v>
      </c>
      <c r="R261" s="34">
        <f t="shared" ref="R261:R309" si="58">RANK(Q261,$Q$5:$Q$309)</f>
        <v>257</v>
      </c>
      <c r="S261" s="36">
        <f t="shared" ref="S261:S309" si="59">IFERROR(RANK(Q261,$Q$5:$Q$309)/COUNT($Q$5:$Q$309),0)</f>
        <v>0.842622950819672</v>
      </c>
      <c r="T261" s="34"/>
    </row>
    <row r="262" s="28" customFormat="1" customHeight="1" spans="1:20">
      <c r="A262" s="34">
        <v>258</v>
      </c>
      <c r="B262" s="69" t="s">
        <v>531</v>
      </c>
      <c r="C262" s="44" t="s">
        <v>532</v>
      </c>
      <c r="D262" s="70">
        <v>2.58</v>
      </c>
      <c r="E262" s="34">
        <f t="shared" si="50"/>
        <v>43.4134615384615</v>
      </c>
      <c r="F262" s="34">
        <f t="shared" si="49"/>
        <v>257</v>
      </c>
      <c r="G262" s="36">
        <f t="shared" si="51"/>
        <v>0.842622950819672</v>
      </c>
      <c r="H262" s="71">
        <v>18</v>
      </c>
      <c r="I262" s="34">
        <f t="shared" si="52"/>
        <v>0.672478206724782</v>
      </c>
      <c r="J262" s="34">
        <f t="shared" si="53"/>
        <v>192</v>
      </c>
      <c r="K262" s="36">
        <f t="shared" si="54"/>
        <v>0.629508196721312</v>
      </c>
      <c r="L262" s="34">
        <v>0</v>
      </c>
      <c r="M262" s="34">
        <f t="shared" si="48"/>
        <v>0</v>
      </c>
      <c r="N262" s="34">
        <f t="shared" si="55"/>
        <v>48</v>
      </c>
      <c r="O262" s="36">
        <f t="shared" si="56"/>
        <v>0.157377049180328</v>
      </c>
      <c r="P262" s="34">
        <v>0</v>
      </c>
      <c r="Q262" s="72">
        <f t="shared" si="57"/>
        <v>44.0859397451863</v>
      </c>
      <c r="R262" s="34">
        <f t="shared" si="58"/>
        <v>258</v>
      </c>
      <c r="S262" s="36">
        <f t="shared" si="59"/>
        <v>0.845901639344262</v>
      </c>
      <c r="T262" s="34"/>
    </row>
    <row r="263" s="28" customFormat="1" customHeight="1" spans="1:20">
      <c r="A263" s="34">
        <v>259</v>
      </c>
      <c r="B263" s="69" t="s">
        <v>533</v>
      </c>
      <c r="C263" s="44" t="s">
        <v>534</v>
      </c>
      <c r="D263" s="70">
        <v>2.56</v>
      </c>
      <c r="E263" s="34">
        <f t="shared" si="50"/>
        <v>43.0769230769231</v>
      </c>
      <c r="F263" s="34">
        <f t="shared" si="49"/>
        <v>259</v>
      </c>
      <c r="G263" s="36">
        <f t="shared" si="51"/>
        <v>0.849180327868852</v>
      </c>
      <c r="H263" s="71">
        <v>22</v>
      </c>
      <c r="I263" s="34">
        <f t="shared" si="52"/>
        <v>0.821917808219178</v>
      </c>
      <c r="J263" s="34">
        <f t="shared" si="53"/>
        <v>147</v>
      </c>
      <c r="K263" s="36">
        <f t="shared" si="54"/>
        <v>0.481967213114754</v>
      </c>
      <c r="L263" s="34">
        <v>0</v>
      </c>
      <c r="M263" s="34">
        <f t="shared" si="48"/>
        <v>0</v>
      </c>
      <c r="N263" s="34">
        <f t="shared" si="55"/>
        <v>48</v>
      </c>
      <c r="O263" s="36">
        <f t="shared" si="56"/>
        <v>0.157377049180328</v>
      </c>
      <c r="P263" s="34">
        <v>0</v>
      </c>
      <c r="Q263" s="72">
        <f t="shared" si="57"/>
        <v>43.8988408851423</v>
      </c>
      <c r="R263" s="34">
        <f t="shared" si="58"/>
        <v>259</v>
      </c>
      <c r="S263" s="36">
        <f t="shared" si="59"/>
        <v>0.849180327868852</v>
      </c>
      <c r="T263" s="34"/>
    </row>
    <row r="264" s="28" customFormat="1" customHeight="1" spans="1:20">
      <c r="A264" s="34">
        <v>260</v>
      </c>
      <c r="B264" s="69" t="s">
        <v>535</v>
      </c>
      <c r="C264" s="44" t="s">
        <v>536</v>
      </c>
      <c r="D264" s="70">
        <v>2.51</v>
      </c>
      <c r="E264" s="34">
        <f t="shared" si="50"/>
        <v>42.2355769230769</v>
      </c>
      <c r="F264" s="34">
        <f t="shared" si="49"/>
        <v>266</v>
      </c>
      <c r="G264" s="36">
        <f t="shared" si="51"/>
        <v>0.872131147540984</v>
      </c>
      <c r="H264" s="71">
        <v>37</v>
      </c>
      <c r="I264" s="34">
        <f t="shared" si="52"/>
        <v>1.38231631382316</v>
      </c>
      <c r="J264" s="34">
        <f t="shared" si="53"/>
        <v>43</v>
      </c>
      <c r="K264" s="36">
        <f t="shared" si="54"/>
        <v>0.140983606557377</v>
      </c>
      <c r="L264" s="34">
        <v>0</v>
      </c>
      <c r="M264" s="34">
        <f t="shared" si="48"/>
        <v>0</v>
      </c>
      <c r="N264" s="34">
        <f t="shared" si="55"/>
        <v>48</v>
      </c>
      <c r="O264" s="36">
        <f t="shared" si="56"/>
        <v>0.157377049180328</v>
      </c>
      <c r="P264" s="34">
        <v>0</v>
      </c>
      <c r="Q264" s="72">
        <f t="shared" si="57"/>
        <v>43.6178932369001</v>
      </c>
      <c r="R264" s="34">
        <f t="shared" si="58"/>
        <v>260</v>
      </c>
      <c r="S264" s="36">
        <f t="shared" si="59"/>
        <v>0.852459016393443</v>
      </c>
      <c r="T264" s="34"/>
    </row>
    <row r="265" s="28" customFormat="1" customHeight="1" spans="1:20">
      <c r="A265" s="34">
        <v>261</v>
      </c>
      <c r="B265" s="69" t="s">
        <v>537</v>
      </c>
      <c r="C265" s="44" t="s">
        <v>538</v>
      </c>
      <c r="D265" s="70">
        <v>2.56</v>
      </c>
      <c r="E265" s="34">
        <f t="shared" si="50"/>
        <v>43.0769230769231</v>
      </c>
      <c r="F265" s="34">
        <f t="shared" si="49"/>
        <v>259</v>
      </c>
      <c r="G265" s="36">
        <f t="shared" si="51"/>
        <v>0.849180327868852</v>
      </c>
      <c r="H265" s="71">
        <v>12</v>
      </c>
      <c r="I265" s="34">
        <f t="shared" si="52"/>
        <v>0.448318804483188</v>
      </c>
      <c r="J265" s="34">
        <f t="shared" si="53"/>
        <v>268</v>
      </c>
      <c r="K265" s="36">
        <f t="shared" si="54"/>
        <v>0.878688524590164</v>
      </c>
      <c r="L265" s="34">
        <v>0</v>
      </c>
      <c r="M265" s="34">
        <f t="shared" si="48"/>
        <v>0</v>
      </c>
      <c r="N265" s="34">
        <f t="shared" si="55"/>
        <v>48</v>
      </c>
      <c r="O265" s="36">
        <f t="shared" si="56"/>
        <v>0.157377049180328</v>
      </c>
      <c r="P265" s="34">
        <v>0</v>
      </c>
      <c r="Q265" s="72">
        <f t="shared" si="57"/>
        <v>43.5252418814063</v>
      </c>
      <c r="R265" s="34">
        <f t="shared" si="58"/>
        <v>261</v>
      </c>
      <c r="S265" s="36">
        <f t="shared" si="59"/>
        <v>0.855737704918033</v>
      </c>
      <c r="T265" s="34"/>
    </row>
    <row r="266" s="28" customFormat="1" customHeight="1" spans="1:20">
      <c r="A266" s="34">
        <v>262</v>
      </c>
      <c r="B266" s="69" t="s">
        <v>539</v>
      </c>
      <c r="C266" s="44" t="s">
        <v>540</v>
      </c>
      <c r="D266" s="70">
        <v>2.51</v>
      </c>
      <c r="E266" s="34">
        <f t="shared" si="50"/>
        <v>42.2355769230769</v>
      </c>
      <c r="F266" s="34">
        <f t="shared" si="49"/>
        <v>266</v>
      </c>
      <c r="G266" s="36">
        <f t="shared" si="51"/>
        <v>0.872131147540984</v>
      </c>
      <c r="H266" s="71">
        <v>33</v>
      </c>
      <c r="I266" s="34">
        <f t="shared" si="52"/>
        <v>1.23287671232877</v>
      </c>
      <c r="J266" s="34">
        <f t="shared" si="53"/>
        <v>58</v>
      </c>
      <c r="K266" s="36">
        <f t="shared" si="54"/>
        <v>0.19016393442623</v>
      </c>
      <c r="L266" s="34">
        <v>0</v>
      </c>
      <c r="M266" s="34">
        <f t="shared" si="48"/>
        <v>0</v>
      </c>
      <c r="N266" s="34">
        <f t="shared" si="55"/>
        <v>48</v>
      </c>
      <c r="O266" s="36">
        <f t="shared" si="56"/>
        <v>0.157377049180328</v>
      </c>
      <c r="P266" s="34">
        <v>0</v>
      </c>
      <c r="Q266" s="72">
        <f t="shared" si="57"/>
        <v>43.4684536354057</v>
      </c>
      <c r="R266" s="34">
        <f t="shared" si="58"/>
        <v>262</v>
      </c>
      <c r="S266" s="36">
        <f t="shared" si="59"/>
        <v>0.859016393442623</v>
      </c>
      <c r="T266" s="34"/>
    </row>
    <row r="267" s="28" customFormat="1" customHeight="1" spans="1:20">
      <c r="A267" s="34">
        <v>263</v>
      </c>
      <c r="B267" s="73" t="s">
        <v>541</v>
      </c>
      <c r="C267" s="73" t="s">
        <v>542</v>
      </c>
      <c r="D267" s="70">
        <v>2.54</v>
      </c>
      <c r="E267" s="34">
        <f t="shared" si="50"/>
        <v>42.7403846153846</v>
      </c>
      <c r="F267" s="34">
        <f t="shared" si="49"/>
        <v>261</v>
      </c>
      <c r="G267" s="36">
        <f t="shared" si="51"/>
        <v>0.855737704918033</v>
      </c>
      <c r="H267" s="71">
        <v>12</v>
      </c>
      <c r="I267" s="34">
        <f t="shared" si="52"/>
        <v>0.448318804483188</v>
      </c>
      <c r="J267" s="34">
        <f t="shared" si="53"/>
        <v>268</v>
      </c>
      <c r="K267" s="36">
        <f t="shared" si="54"/>
        <v>0.878688524590164</v>
      </c>
      <c r="L267" s="34">
        <v>0</v>
      </c>
      <c r="M267" s="34">
        <f t="shared" si="48"/>
        <v>0</v>
      </c>
      <c r="N267" s="34">
        <f t="shared" si="55"/>
        <v>48</v>
      </c>
      <c r="O267" s="36">
        <f t="shared" si="56"/>
        <v>0.157377049180328</v>
      </c>
      <c r="P267" s="34">
        <v>0</v>
      </c>
      <c r="Q267" s="72">
        <f t="shared" si="57"/>
        <v>43.1887034198678</v>
      </c>
      <c r="R267" s="34">
        <f t="shared" si="58"/>
        <v>264</v>
      </c>
      <c r="S267" s="36">
        <f t="shared" si="59"/>
        <v>0.865573770491803</v>
      </c>
      <c r="T267" s="34"/>
    </row>
    <row r="268" s="28" customFormat="1" customHeight="1" spans="1:20">
      <c r="A268" s="34">
        <v>264</v>
      </c>
      <c r="B268" s="69" t="s">
        <v>543</v>
      </c>
      <c r="C268" s="44" t="s">
        <v>544</v>
      </c>
      <c r="D268" s="70">
        <v>2.53</v>
      </c>
      <c r="E268" s="34">
        <f t="shared" si="50"/>
        <v>42.5721153846154</v>
      </c>
      <c r="F268" s="34">
        <f t="shared" si="49"/>
        <v>263</v>
      </c>
      <c r="G268" s="36">
        <f t="shared" si="51"/>
        <v>0.862295081967213</v>
      </c>
      <c r="H268" s="71">
        <v>16</v>
      </c>
      <c r="I268" s="34">
        <f t="shared" si="52"/>
        <v>0.597758405977584</v>
      </c>
      <c r="J268" s="34">
        <f t="shared" si="53"/>
        <v>213</v>
      </c>
      <c r="K268" s="36">
        <f t="shared" si="54"/>
        <v>0.698360655737705</v>
      </c>
      <c r="L268" s="34">
        <v>0</v>
      </c>
      <c r="M268" s="34">
        <f t="shared" si="48"/>
        <v>0</v>
      </c>
      <c r="N268" s="34">
        <f t="shared" si="55"/>
        <v>48</v>
      </c>
      <c r="O268" s="36">
        <f t="shared" si="56"/>
        <v>0.157377049180328</v>
      </c>
      <c r="P268" s="34">
        <v>0</v>
      </c>
      <c r="Q268" s="72">
        <f t="shared" si="57"/>
        <v>43.169873790593</v>
      </c>
      <c r="R268" s="34">
        <f t="shared" si="58"/>
        <v>265</v>
      </c>
      <c r="S268" s="36">
        <f t="shared" si="59"/>
        <v>0.868852459016393</v>
      </c>
      <c r="T268" s="34"/>
    </row>
    <row r="269" s="28" customFormat="1" customHeight="1" spans="1:20">
      <c r="A269" s="34">
        <v>265</v>
      </c>
      <c r="B269" s="69" t="s">
        <v>545</v>
      </c>
      <c r="C269" s="44" t="s">
        <v>546</v>
      </c>
      <c r="D269" s="70">
        <v>2.39</v>
      </c>
      <c r="E269" s="34">
        <f t="shared" si="50"/>
        <v>40.2163461538462</v>
      </c>
      <c r="F269" s="34">
        <f t="shared" si="49"/>
        <v>278</v>
      </c>
      <c r="G269" s="36">
        <f t="shared" si="51"/>
        <v>0.911475409836066</v>
      </c>
      <c r="H269" s="71">
        <v>14</v>
      </c>
      <c r="I269" s="34">
        <f t="shared" si="52"/>
        <v>0.523038605230386</v>
      </c>
      <c r="J269" s="34">
        <f t="shared" si="53"/>
        <v>237</v>
      </c>
      <c r="K269" s="36">
        <f t="shared" si="54"/>
        <v>0.777049180327869</v>
      </c>
      <c r="L269" s="34">
        <v>2.5</v>
      </c>
      <c r="M269" s="34">
        <f t="shared" si="48"/>
        <v>2.5</v>
      </c>
      <c r="N269" s="34">
        <f t="shared" si="55"/>
        <v>30</v>
      </c>
      <c r="O269" s="36">
        <f t="shared" si="56"/>
        <v>0.0983606557377049</v>
      </c>
      <c r="P269" s="34">
        <v>0</v>
      </c>
      <c r="Q269" s="72">
        <f t="shared" si="57"/>
        <v>43.2393847590765</v>
      </c>
      <c r="R269" s="34">
        <f t="shared" si="58"/>
        <v>263</v>
      </c>
      <c r="S269" s="36">
        <f t="shared" si="59"/>
        <v>0.862295081967213</v>
      </c>
      <c r="T269" s="34"/>
    </row>
    <row r="270" s="28" customFormat="1" customHeight="1" spans="1:20">
      <c r="A270" s="34">
        <v>266</v>
      </c>
      <c r="B270" s="69" t="s">
        <v>547</v>
      </c>
      <c r="C270" s="44" t="s">
        <v>548</v>
      </c>
      <c r="D270" s="70">
        <v>2.49</v>
      </c>
      <c r="E270" s="34">
        <f t="shared" si="50"/>
        <v>41.8990384615385</v>
      </c>
      <c r="F270" s="34">
        <f t="shared" si="49"/>
        <v>270</v>
      </c>
      <c r="G270" s="36">
        <f t="shared" si="51"/>
        <v>0.885245901639344</v>
      </c>
      <c r="H270" s="71">
        <v>28</v>
      </c>
      <c r="I270" s="34">
        <f t="shared" si="52"/>
        <v>1.04607721046077</v>
      </c>
      <c r="J270" s="34">
        <f t="shared" si="53"/>
        <v>90</v>
      </c>
      <c r="K270" s="36">
        <f t="shared" si="54"/>
        <v>0.295081967213115</v>
      </c>
      <c r="L270" s="34">
        <v>0</v>
      </c>
      <c r="M270" s="34">
        <f t="shared" si="48"/>
        <v>0</v>
      </c>
      <c r="N270" s="34">
        <f t="shared" si="55"/>
        <v>48</v>
      </c>
      <c r="O270" s="36">
        <f t="shared" si="56"/>
        <v>0.157377049180328</v>
      </c>
      <c r="P270" s="34">
        <v>0</v>
      </c>
      <c r="Q270" s="72">
        <f t="shared" si="57"/>
        <v>42.9451156719992</v>
      </c>
      <c r="R270" s="34">
        <f t="shared" si="58"/>
        <v>266</v>
      </c>
      <c r="S270" s="36">
        <f t="shared" si="59"/>
        <v>0.872131147540984</v>
      </c>
      <c r="T270" s="34"/>
    </row>
    <row r="271" s="28" customFormat="1" customHeight="1" spans="1:20">
      <c r="A271" s="34">
        <v>267</v>
      </c>
      <c r="B271" s="73" t="s">
        <v>549</v>
      </c>
      <c r="C271" s="73" t="s">
        <v>550</v>
      </c>
      <c r="D271" s="70">
        <v>2.52</v>
      </c>
      <c r="E271" s="34">
        <f t="shared" si="50"/>
        <v>42.4038461538462</v>
      </c>
      <c r="F271" s="34">
        <f t="shared" si="49"/>
        <v>264</v>
      </c>
      <c r="G271" s="36">
        <f t="shared" si="51"/>
        <v>0.865573770491803</v>
      </c>
      <c r="H271" s="71">
        <v>12</v>
      </c>
      <c r="I271" s="34">
        <f t="shared" si="52"/>
        <v>0.448318804483188</v>
      </c>
      <c r="J271" s="34">
        <f t="shared" si="53"/>
        <v>268</v>
      </c>
      <c r="K271" s="36">
        <f t="shared" si="54"/>
        <v>0.878688524590164</v>
      </c>
      <c r="L271" s="34">
        <v>0</v>
      </c>
      <c r="M271" s="34">
        <f t="shared" si="48"/>
        <v>0</v>
      </c>
      <c r="N271" s="34">
        <f t="shared" si="55"/>
        <v>48</v>
      </c>
      <c r="O271" s="36">
        <f t="shared" si="56"/>
        <v>0.157377049180328</v>
      </c>
      <c r="P271" s="34">
        <v>0</v>
      </c>
      <c r="Q271" s="72">
        <f t="shared" si="57"/>
        <v>42.8521649583293</v>
      </c>
      <c r="R271" s="34">
        <f t="shared" si="58"/>
        <v>267</v>
      </c>
      <c r="S271" s="36">
        <f t="shared" si="59"/>
        <v>0.875409836065574</v>
      </c>
      <c r="T271" s="34"/>
    </row>
    <row r="272" s="28" customFormat="1" customHeight="1" spans="1:20">
      <c r="A272" s="34">
        <v>268</v>
      </c>
      <c r="B272" s="69" t="s">
        <v>551</v>
      </c>
      <c r="C272" s="44" t="s">
        <v>552</v>
      </c>
      <c r="D272" s="70">
        <v>2.54</v>
      </c>
      <c r="E272" s="34">
        <f t="shared" si="50"/>
        <v>42.7403846153846</v>
      </c>
      <c r="F272" s="34">
        <f t="shared" si="49"/>
        <v>261</v>
      </c>
      <c r="G272" s="36">
        <f t="shared" si="51"/>
        <v>0.855737704918033</v>
      </c>
      <c r="H272" s="71">
        <v>2</v>
      </c>
      <c r="I272" s="34">
        <f t="shared" si="52"/>
        <v>0.074719800747198</v>
      </c>
      <c r="J272" s="34">
        <f t="shared" si="53"/>
        <v>299</v>
      </c>
      <c r="K272" s="36">
        <f t="shared" si="54"/>
        <v>0.980327868852459</v>
      </c>
      <c r="L272" s="34">
        <v>0</v>
      </c>
      <c r="M272" s="34">
        <f t="shared" si="48"/>
        <v>0</v>
      </c>
      <c r="N272" s="34">
        <f t="shared" si="55"/>
        <v>48</v>
      </c>
      <c r="O272" s="36">
        <f t="shared" si="56"/>
        <v>0.157377049180328</v>
      </c>
      <c r="P272" s="34">
        <v>0</v>
      </c>
      <c r="Q272" s="72">
        <f t="shared" si="57"/>
        <v>42.8151044161318</v>
      </c>
      <c r="R272" s="34">
        <f t="shared" si="58"/>
        <v>268</v>
      </c>
      <c r="S272" s="36">
        <f t="shared" si="59"/>
        <v>0.878688524590164</v>
      </c>
      <c r="T272" s="34"/>
    </row>
    <row r="273" s="28" customFormat="1" customHeight="1" spans="1:20">
      <c r="A273" s="34">
        <v>269</v>
      </c>
      <c r="B273" s="69" t="s">
        <v>553</v>
      </c>
      <c r="C273" s="44" t="s">
        <v>554</v>
      </c>
      <c r="D273" s="70">
        <v>2.49</v>
      </c>
      <c r="E273" s="34">
        <f t="shared" si="50"/>
        <v>41.8990384615385</v>
      </c>
      <c r="F273" s="34">
        <f t="shared" si="49"/>
        <v>270</v>
      </c>
      <c r="G273" s="36">
        <f t="shared" si="51"/>
        <v>0.885245901639344</v>
      </c>
      <c r="H273" s="71">
        <v>20</v>
      </c>
      <c r="I273" s="34">
        <f t="shared" si="52"/>
        <v>0.74719800747198</v>
      </c>
      <c r="J273" s="34">
        <f t="shared" si="53"/>
        <v>167</v>
      </c>
      <c r="K273" s="36">
        <f t="shared" si="54"/>
        <v>0.547540983606557</v>
      </c>
      <c r="L273" s="34">
        <v>0</v>
      </c>
      <c r="M273" s="34">
        <f t="shared" si="48"/>
        <v>0</v>
      </c>
      <c r="N273" s="34">
        <f t="shared" si="55"/>
        <v>48</v>
      </c>
      <c r="O273" s="36">
        <f t="shared" si="56"/>
        <v>0.157377049180328</v>
      </c>
      <c r="P273" s="34">
        <v>0</v>
      </c>
      <c r="Q273" s="72">
        <f t="shared" si="57"/>
        <v>42.6462364690104</v>
      </c>
      <c r="R273" s="34">
        <f t="shared" si="58"/>
        <v>269</v>
      </c>
      <c r="S273" s="36">
        <f t="shared" si="59"/>
        <v>0.881967213114754</v>
      </c>
      <c r="T273" s="34"/>
    </row>
    <row r="274" s="28" customFormat="1" customHeight="1" spans="1:20">
      <c r="A274" s="34">
        <v>270</v>
      </c>
      <c r="B274" s="73" t="s">
        <v>555</v>
      </c>
      <c r="C274" s="73" t="s">
        <v>556</v>
      </c>
      <c r="D274" s="70">
        <v>2.5</v>
      </c>
      <c r="E274" s="34">
        <f t="shared" si="50"/>
        <v>42.0673076923077</v>
      </c>
      <c r="F274" s="34">
        <f t="shared" si="49"/>
        <v>268</v>
      </c>
      <c r="G274" s="36">
        <f t="shared" si="51"/>
        <v>0.878688524590164</v>
      </c>
      <c r="H274" s="71">
        <v>14</v>
      </c>
      <c r="I274" s="34">
        <f t="shared" si="52"/>
        <v>0.523038605230386</v>
      </c>
      <c r="J274" s="34">
        <f t="shared" si="53"/>
        <v>237</v>
      </c>
      <c r="K274" s="36">
        <f t="shared" si="54"/>
        <v>0.777049180327869</v>
      </c>
      <c r="L274" s="34">
        <v>0</v>
      </c>
      <c r="M274" s="34">
        <f t="shared" si="48"/>
        <v>0</v>
      </c>
      <c r="N274" s="34">
        <f t="shared" si="55"/>
        <v>48</v>
      </c>
      <c r="O274" s="36">
        <f t="shared" si="56"/>
        <v>0.157377049180328</v>
      </c>
      <c r="P274" s="34">
        <v>0</v>
      </c>
      <c r="Q274" s="72">
        <f t="shared" si="57"/>
        <v>42.5903462975381</v>
      </c>
      <c r="R274" s="34">
        <f t="shared" si="58"/>
        <v>270</v>
      </c>
      <c r="S274" s="36">
        <f t="shared" si="59"/>
        <v>0.885245901639344</v>
      </c>
      <c r="T274" s="34"/>
    </row>
    <row r="275" s="28" customFormat="1" customHeight="1" spans="1:20">
      <c r="A275" s="34">
        <v>271</v>
      </c>
      <c r="B275" s="69" t="s">
        <v>557</v>
      </c>
      <c r="C275" s="44" t="s">
        <v>558</v>
      </c>
      <c r="D275" s="70">
        <v>2.5</v>
      </c>
      <c r="E275" s="34">
        <f t="shared" si="50"/>
        <v>42.0673076923077</v>
      </c>
      <c r="F275" s="34">
        <f t="shared" si="49"/>
        <v>268</v>
      </c>
      <c r="G275" s="36">
        <f t="shared" si="51"/>
        <v>0.878688524590164</v>
      </c>
      <c r="H275" s="71">
        <v>12</v>
      </c>
      <c r="I275" s="34">
        <f t="shared" si="52"/>
        <v>0.448318804483188</v>
      </c>
      <c r="J275" s="34">
        <f t="shared" si="53"/>
        <v>268</v>
      </c>
      <c r="K275" s="36">
        <f t="shared" si="54"/>
        <v>0.878688524590164</v>
      </c>
      <c r="L275" s="34">
        <v>0</v>
      </c>
      <c r="M275" s="34">
        <f t="shared" si="48"/>
        <v>0</v>
      </c>
      <c r="N275" s="34">
        <f t="shared" si="55"/>
        <v>48</v>
      </c>
      <c r="O275" s="36">
        <f t="shared" si="56"/>
        <v>0.157377049180328</v>
      </c>
      <c r="P275" s="34">
        <v>0</v>
      </c>
      <c r="Q275" s="72">
        <f t="shared" si="57"/>
        <v>42.5156264967909</v>
      </c>
      <c r="R275" s="34">
        <f t="shared" si="58"/>
        <v>271</v>
      </c>
      <c r="S275" s="36">
        <f t="shared" si="59"/>
        <v>0.888524590163934</v>
      </c>
      <c r="T275" s="34"/>
    </row>
    <row r="276" s="28" customFormat="1" customHeight="1" spans="1:20">
      <c r="A276" s="34">
        <v>272</v>
      </c>
      <c r="B276" s="73" t="s">
        <v>559</v>
      </c>
      <c r="C276" s="73" t="s">
        <v>560</v>
      </c>
      <c r="D276" s="70">
        <v>2.52</v>
      </c>
      <c r="E276" s="34">
        <f t="shared" si="50"/>
        <v>42.4038461538462</v>
      </c>
      <c r="F276" s="34">
        <f t="shared" si="49"/>
        <v>264</v>
      </c>
      <c r="G276" s="36">
        <f t="shared" si="51"/>
        <v>0.865573770491803</v>
      </c>
      <c r="H276" s="71">
        <v>0</v>
      </c>
      <c r="I276" s="34">
        <f t="shared" si="52"/>
        <v>0</v>
      </c>
      <c r="J276" s="34">
        <f t="shared" si="53"/>
        <v>300</v>
      </c>
      <c r="K276" s="36">
        <f t="shared" si="54"/>
        <v>0.983606557377049</v>
      </c>
      <c r="L276" s="34">
        <v>0</v>
      </c>
      <c r="M276" s="34">
        <f t="shared" si="48"/>
        <v>0</v>
      </c>
      <c r="N276" s="34">
        <f t="shared" si="55"/>
        <v>48</v>
      </c>
      <c r="O276" s="36">
        <f t="shared" si="56"/>
        <v>0.157377049180328</v>
      </c>
      <c r="P276" s="34">
        <v>0</v>
      </c>
      <c r="Q276" s="72">
        <f t="shared" si="57"/>
        <v>42.4038461538462</v>
      </c>
      <c r="R276" s="34">
        <f t="shared" si="58"/>
        <v>273</v>
      </c>
      <c r="S276" s="36">
        <f t="shared" si="59"/>
        <v>0.895081967213115</v>
      </c>
      <c r="T276" s="34"/>
    </row>
    <row r="277" s="28" customFormat="1" customHeight="1" spans="1:20">
      <c r="A277" s="34">
        <v>273</v>
      </c>
      <c r="B277" s="69" t="s">
        <v>561</v>
      </c>
      <c r="C277" s="44" t="s">
        <v>562</v>
      </c>
      <c r="D277" s="70">
        <v>2.45</v>
      </c>
      <c r="E277" s="34">
        <f t="shared" si="50"/>
        <v>41.2259615384615</v>
      </c>
      <c r="F277" s="34">
        <f t="shared" si="49"/>
        <v>274</v>
      </c>
      <c r="G277" s="36">
        <f t="shared" si="51"/>
        <v>0.898360655737705</v>
      </c>
      <c r="H277" s="71">
        <v>34</v>
      </c>
      <c r="I277" s="34">
        <f t="shared" si="52"/>
        <v>1.27023661270237</v>
      </c>
      <c r="J277" s="34">
        <f t="shared" si="53"/>
        <v>53</v>
      </c>
      <c r="K277" s="36">
        <f t="shared" si="54"/>
        <v>0.173770491803279</v>
      </c>
      <c r="L277" s="34">
        <v>0</v>
      </c>
      <c r="M277" s="34">
        <f t="shared" ref="M277:M309" si="60">IF(L277&gt;=50,50,L277)</f>
        <v>0</v>
      </c>
      <c r="N277" s="34">
        <f t="shared" si="55"/>
        <v>48</v>
      </c>
      <c r="O277" s="36">
        <f t="shared" si="56"/>
        <v>0.157377049180328</v>
      </c>
      <c r="P277" s="34">
        <v>0</v>
      </c>
      <c r="Q277" s="72">
        <f t="shared" si="57"/>
        <v>42.4961981511639</v>
      </c>
      <c r="R277" s="34">
        <f t="shared" si="58"/>
        <v>272</v>
      </c>
      <c r="S277" s="36">
        <f t="shared" si="59"/>
        <v>0.891803278688525</v>
      </c>
      <c r="T277" s="34"/>
    </row>
    <row r="278" s="28" customFormat="1" customHeight="1" spans="1:20">
      <c r="A278" s="34">
        <v>274</v>
      </c>
      <c r="B278" s="73" t="s">
        <v>563</v>
      </c>
      <c r="C278" s="73" t="s">
        <v>564</v>
      </c>
      <c r="D278" s="70">
        <v>2.46</v>
      </c>
      <c r="E278" s="34">
        <f t="shared" si="50"/>
        <v>41.3942307692308</v>
      </c>
      <c r="F278" s="34">
        <f t="shared" si="49"/>
        <v>273</v>
      </c>
      <c r="G278" s="36">
        <f t="shared" si="51"/>
        <v>0.895081967213115</v>
      </c>
      <c r="H278" s="71">
        <v>25</v>
      </c>
      <c r="I278" s="34">
        <f t="shared" si="52"/>
        <v>0.933997509339975</v>
      </c>
      <c r="J278" s="34">
        <f t="shared" si="53"/>
        <v>112</v>
      </c>
      <c r="K278" s="36">
        <f t="shared" si="54"/>
        <v>0.367213114754098</v>
      </c>
      <c r="L278" s="34">
        <v>0</v>
      </c>
      <c r="M278" s="34">
        <f t="shared" si="60"/>
        <v>0</v>
      </c>
      <c r="N278" s="34">
        <f t="shared" si="55"/>
        <v>48</v>
      </c>
      <c r="O278" s="36">
        <f t="shared" si="56"/>
        <v>0.157377049180328</v>
      </c>
      <c r="P278" s="34">
        <v>0</v>
      </c>
      <c r="Q278" s="72">
        <f t="shared" si="57"/>
        <v>42.3282282785707</v>
      </c>
      <c r="R278" s="34">
        <f t="shared" si="58"/>
        <v>274</v>
      </c>
      <c r="S278" s="36">
        <f t="shared" si="59"/>
        <v>0.898360655737705</v>
      </c>
      <c r="T278" s="34"/>
    </row>
    <row r="279" s="28" customFormat="1" customHeight="1" spans="1:20">
      <c r="A279" s="34">
        <v>275</v>
      </c>
      <c r="B279" s="73" t="s">
        <v>565</v>
      </c>
      <c r="C279" s="73" t="s">
        <v>566</v>
      </c>
      <c r="D279" s="70">
        <v>2.47</v>
      </c>
      <c r="E279" s="34">
        <f t="shared" si="50"/>
        <v>41.5625</v>
      </c>
      <c r="F279" s="34">
        <f t="shared" si="49"/>
        <v>272</v>
      </c>
      <c r="G279" s="36">
        <f t="shared" si="51"/>
        <v>0.891803278688525</v>
      </c>
      <c r="H279" s="71">
        <v>13</v>
      </c>
      <c r="I279" s="34">
        <f t="shared" si="52"/>
        <v>0.485678704856787</v>
      </c>
      <c r="J279" s="34">
        <f t="shared" si="53"/>
        <v>265</v>
      </c>
      <c r="K279" s="36">
        <f t="shared" si="54"/>
        <v>0.868852459016393</v>
      </c>
      <c r="L279" s="34">
        <v>0</v>
      </c>
      <c r="M279" s="34">
        <f t="shared" si="60"/>
        <v>0</v>
      </c>
      <c r="N279" s="34">
        <f t="shared" si="55"/>
        <v>48</v>
      </c>
      <c r="O279" s="36">
        <f t="shared" si="56"/>
        <v>0.157377049180328</v>
      </c>
      <c r="P279" s="34">
        <v>0</v>
      </c>
      <c r="Q279" s="72">
        <f t="shared" si="57"/>
        <v>42.0481787048568</v>
      </c>
      <c r="R279" s="34">
        <f t="shared" si="58"/>
        <v>276</v>
      </c>
      <c r="S279" s="36">
        <f t="shared" si="59"/>
        <v>0.904918032786885</v>
      </c>
      <c r="T279" s="34"/>
    </row>
    <row r="280" s="28" customFormat="1" customHeight="1" spans="1:20">
      <c r="A280" s="34">
        <v>276</v>
      </c>
      <c r="B280" s="69" t="s">
        <v>567</v>
      </c>
      <c r="C280" s="44" t="s">
        <v>568</v>
      </c>
      <c r="D280" s="70">
        <v>2.38</v>
      </c>
      <c r="E280" s="34">
        <f t="shared" si="50"/>
        <v>40.0480769230769</v>
      </c>
      <c r="F280" s="34">
        <f t="shared" si="49"/>
        <v>280</v>
      </c>
      <c r="G280" s="36">
        <f t="shared" si="51"/>
        <v>0.918032786885246</v>
      </c>
      <c r="H280" s="71">
        <v>56</v>
      </c>
      <c r="I280" s="34">
        <f t="shared" si="52"/>
        <v>2.09215442092154</v>
      </c>
      <c r="J280" s="34">
        <f t="shared" si="53"/>
        <v>21</v>
      </c>
      <c r="K280" s="36">
        <f t="shared" si="54"/>
        <v>0.0688524590163934</v>
      </c>
      <c r="L280" s="34">
        <v>0</v>
      </c>
      <c r="M280" s="34">
        <f t="shared" si="60"/>
        <v>0</v>
      </c>
      <c r="N280" s="34">
        <f t="shared" si="55"/>
        <v>48</v>
      </c>
      <c r="O280" s="36">
        <f t="shared" si="56"/>
        <v>0.157377049180328</v>
      </c>
      <c r="P280" s="34">
        <v>0</v>
      </c>
      <c r="Q280" s="72">
        <f t="shared" si="57"/>
        <v>42.1402313439985</v>
      </c>
      <c r="R280" s="34">
        <f t="shared" si="58"/>
        <v>275</v>
      </c>
      <c r="S280" s="36">
        <f t="shared" si="59"/>
        <v>0.901639344262295</v>
      </c>
      <c r="T280" s="34"/>
    </row>
    <row r="281" s="28" customFormat="1" customHeight="1" spans="1:20">
      <c r="A281" s="34">
        <v>277</v>
      </c>
      <c r="B281" s="69" t="s">
        <v>569</v>
      </c>
      <c r="C281" s="44" t="s">
        <v>570</v>
      </c>
      <c r="D281" s="70">
        <v>2.43</v>
      </c>
      <c r="E281" s="34">
        <f t="shared" si="50"/>
        <v>40.8894230769231</v>
      </c>
      <c r="F281" s="34">
        <f t="shared" si="49"/>
        <v>276</v>
      </c>
      <c r="G281" s="36">
        <f t="shared" si="51"/>
        <v>0.904918032786885</v>
      </c>
      <c r="H281" s="71">
        <v>25</v>
      </c>
      <c r="I281" s="34">
        <f t="shared" si="52"/>
        <v>0.933997509339975</v>
      </c>
      <c r="J281" s="34">
        <f t="shared" si="53"/>
        <v>112</v>
      </c>
      <c r="K281" s="36">
        <f t="shared" si="54"/>
        <v>0.367213114754098</v>
      </c>
      <c r="L281" s="34">
        <v>0</v>
      </c>
      <c r="M281" s="34">
        <f t="shared" si="60"/>
        <v>0</v>
      </c>
      <c r="N281" s="34">
        <f t="shared" si="55"/>
        <v>48</v>
      </c>
      <c r="O281" s="36">
        <f t="shared" si="56"/>
        <v>0.157377049180328</v>
      </c>
      <c r="P281" s="34">
        <v>0</v>
      </c>
      <c r="Q281" s="72">
        <f t="shared" si="57"/>
        <v>41.8234205862631</v>
      </c>
      <c r="R281" s="34">
        <f t="shared" si="58"/>
        <v>277</v>
      </c>
      <c r="S281" s="36">
        <f t="shared" si="59"/>
        <v>0.908196721311475</v>
      </c>
      <c r="T281" s="34"/>
    </row>
    <row r="282" s="28" customFormat="1" customHeight="1" spans="1:20">
      <c r="A282" s="34">
        <v>278</v>
      </c>
      <c r="B282" s="69" t="s">
        <v>571</v>
      </c>
      <c r="C282" s="44" t="s">
        <v>572</v>
      </c>
      <c r="D282" s="70">
        <v>2.45</v>
      </c>
      <c r="E282" s="34">
        <f t="shared" si="50"/>
        <v>41.2259615384615</v>
      </c>
      <c r="F282" s="34">
        <f t="shared" si="49"/>
        <v>274</v>
      </c>
      <c r="G282" s="36">
        <f t="shared" si="51"/>
        <v>0.898360655737705</v>
      </c>
      <c r="H282" s="71">
        <v>10</v>
      </c>
      <c r="I282" s="34">
        <f t="shared" si="52"/>
        <v>0.37359900373599</v>
      </c>
      <c r="J282" s="34">
        <f t="shared" si="53"/>
        <v>296</v>
      </c>
      <c r="K282" s="36">
        <f t="shared" si="54"/>
        <v>0.970491803278689</v>
      </c>
      <c r="L282" s="34">
        <v>0</v>
      </c>
      <c r="M282" s="34">
        <f t="shared" si="60"/>
        <v>0</v>
      </c>
      <c r="N282" s="34">
        <f t="shared" si="55"/>
        <v>48</v>
      </c>
      <c r="O282" s="36">
        <f t="shared" si="56"/>
        <v>0.157377049180328</v>
      </c>
      <c r="P282" s="34">
        <v>0</v>
      </c>
      <c r="Q282" s="74">
        <f t="shared" si="57"/>
        <v>41.5995605421975</v>
      </c>
      <c r="R282" s="34">
        <f t="shared" si="58"/>
        <v>278</v>
      </c>
      <c r="S282" s="36">
        <f t="shared" si="59"/>
        <v>0.911475409836066</v>
      </c>
      <c r="T282" s="34"/>
    </row>
    <row r="283" s="28" customFormat="1" customHeight="1" spans="1:20">
      <c r="A283" s="34">
        <v>279</v>
      </c>
      <c r="B283" s="69" t="s">
        <v>573</v>
      </c>
      <c r="C283" s="44" t="s">
        <v>574</v>
      </c>
      <c r="D283" s="70">
        <v>2.42</v>
      </c>
      <c r="E283" s="34">
        <f t="shared" si="50"/>
        <v>40.7211538461538</v>
      </c>
      <c r="F283" s="34">
        <f t="shared" si="49"/>
        <v>277</v>
      </c>
      <c r="G283" s="36">
        <f t="shared" si="51"/>
        <v>0.908196721311475</v>
      </c>
      <c r="H283" s="71">
        <v>20</v>
      </c>
      <c r="I283" s="34">
        <f t="shared" si="52"/>
        <v>0.74719800747198</v>
      </c>
      <c r="J283" s="34">
        <f t="shared" si="53"/>
        <v>167</v>
      </c>
      <c r="K283" s="36">
        <f t="shared" si="54"/>
        <v>0.547540983606557</v>
      </c>
      <c r="L283" s="34">
        <v>0</v>
      </c>
      <c r="M283" s="34">
        <f t="shared" si="60"/>
        <v>0</v>
      </c>
      <c r="N283" s="34">
        <f t="shared" si="55"/>
        <v>48</v>
      </c>
      <c r="O283" s="36">
        <f t="shared" si="56"/>
        <v>0.157377049180328</v>
      </c>
      <c r="P283" s="34">
        <v>0</v>
      </c>
      <c r="Q283" s="72">
        <f t="shared" si="57"/>
        <v>41.4683518536258</v>
      </c>
      <c r="R283" s="34">
        <f t="shared" si="58"/>
        <v>279</v>
      </c>
      <c r="S283" s="36">
        <f t="shared" si="59"/>
        <v>0.914754098360656</v>
      </c>
      <c r="T283" s="34"/>
    </row>
    <row r="284" s="28" customFormat="1" customHeight="1" spans="1:20">
      <c r="A284" s="34">
        <v>280</v>
      </c>
      <c r="B284" s="69" t="s">
        <v>575</v>
      </c>
      <c r="C284" s="44" t="s">
        <v>576</v>
      </c>
      <c r="D284" s="70">
        <v>2.34</v>
      </c>
      <c r="E284" s="34">
        <f t="shared" si="50"/>
        <v>39.375</v>
      </c>
      <c r="F284" s="34">
        <f t="shared" si="49"/>
        <v>286</v>
      </c>
      <c r="G284" s="36">
        <f t="shared" si="51"/>
        <v>0.937704918032787</v>
      </c>
      <c r="H284" s="71">
        <v>45</v>
      </c>
      <c r="I284" s="34">
        <f t="shared" si="52"/>
        <v>1.68119551681196</v>
      </c>
      <c r="J284" s="34">
        <f t="shared" si="53"/>
        <v>29</v>
      </c>
      <c r="K284" s="36">
        <f t="shared" si="54"/>
        <v>0.0950819672131148</v>
      </c>
      <c r="L284" s="34">
        <v>0</v>
      </c>
      <c r="M284" s="34">
        <f t="shared" si="60"/>
        <v>0</v>
      </c>
      <c r="N284" s="34">
        <f t="shared" si="55"/>
        <v>48</v>
      </c>
      <c r="O284" s="36">
        <f t="shared" si="56"/>
        <v>0.157377049180328</v>
      </c>
      <c r="P284" s="34">
        <v>0</v>
      </c>
      <c r="Q284" s="72">
        <f t="shared" si="57"/>
        <v>41.056195516812</v>
      </c>
      <c r="R284" s="34">
        <f t="shared" si="58"/>
        <v>280</v>
      </c>
      <c r="S284" s="36">
        <f t="shared" si="59"/>
        <v>0.918032786885246</v>
      </c>
      <c r="T284" s="34"/>
    </row>
    <row r="285" s="28" customFormat="1" customHeight="1" spans="1:20">
      <c r="A285" s="34">
        <v>281</v>
      </c>
      <c r="B285" s="69" t="s">
        <v>577</v>
      </c>
      <c r="C285" s="44" t="s">
        <v>578</v>
      </c>
      <c r="D285" s="70">
        <v>2.39</v>
      </c>
      <c r="E285" s="34">
        <f t="shared" si="50"/>
        <v>40.2163461538462</v>
      </c>
      <c r="F285" s="34">
        <f t="shared" si="49"/>
        <v>278</v>
      </c>
      <c r="G285" s="36">
        <f t="shared" si="51"/>
        <v>0.911475409836066</v>
      </c>
      <c r="H285" s="71">
        <v>20</v>
      </c>
      <c r="I285" s="34">
        <f t="shared" si="52"/>
        <v>0.74719800747198</v>
      </c>
      <c r="J285" s="34">
        <f t="shared" si="53"/>
        <v>167</v>
      </c>
      <c r="K285" s="36">
        <f t="shared" si="54"/>
        <v>0.547540983606557</v>
      </c>
      <c r="L285" s="34">
        <v>0</v>
      </c>
      <c r="M285" s="34">
        <f t="shared" si="60"/>
        <v>0</v>
      </c>
      <c r="N285" s="34">
        <f t="shared" si="55"/>
        <v>48</v>
      </c>
      <c r="O285" s="36">
        <f t="shared" si="56"/>
        <v>0.157377049180328</v>
      </c>
      <c r="P285" s="34">
        <v>0</v>
      </c>
      <c r="Q285" s="72">
        <f t="shared" si="57"/>
        <v>40.9635441613181</v>
      </c>
      <c r="R285" s="34">
        <f t="shared" si="58"/>
        <v>281</v>
      </c>
      <c r="S285" s="36">
        <f t="shared" si="59"/>
        <v>0.921311475409836</v>
      </c>
      <c r="T285" s="34"/>
    </row>
    <row r="286" s="28" customFormat="1" customHeight="1" spans="1:20">
      <c r="A286" s="34">
        <v>282</v>
      </c>
      <c r="B286" s="69" t="s">
        <v>579</v>
      </c>
      <c r="C286" s="44" t="s">
        <v>580</v>
      </c>
      <c r="D286" s="70">
        <v>2.38</v>
      </c>
      <c r="E286" s="34">
        <f t="shared" si="50"/>
        <v>40.0480769230769</v>
      </c>
      <c r="F286" s="34">
        <f t="shared" si="49"/>
        <v>280</v>
      </c>
      <c r="G286" s="36">
        <f t="shared" si="51"/>
        <v>0.918032786885246</v>
      </c>
      <c r="H286" s="71">
        <v>24</v>
      </c>
      <c r="I286" s="34">
        <f t="shared" si="52"/>
        <v>0.896637608966376</v>
      </c>
      <c r="J286" s="34">
        <f t="shared" si="53"/>
        <v>120</v>
      </c>
      <c r="K286" s="36">
        <f t="shared" si="54"/>
        <v>0.39344262295082</v>
      </c>
      <c r="L286" s="34">
        <v>0</v>
      </c>
      <c r="M286" s="34">
        <f t="shared" si="60"/>
        <v>0</v>
      </c>
      <c r="N286" s="34">
        <f t="shared" si="55"/>
        <v>48</v>
      </c>
      <c r="O286" s="36">
        <f t="shared" si="56"/>
        <v>0.157377049180328</v>
      </c>
      <c r="P286" s="34">
        <v>0</v>
      </c>
      <c r="Q286" s="72">
        <f t="shared" si="57"/>
        <v>40.9447145320433</v>
      </c>
      <c r="R286" s="34">
        <f t="shared" si="58"/>
        <v>282</v>
      </c>
      <c r="S286" s="36">
        <f t="shared" si="59"/>
        <v>0.924590163934426</v>
      </c>
      <c r="T286" s="34"/>
    </row>
    <row r="287" s="28" customFormat="1" customHeight="1" spans="1:20">
      <c r="A287" s="34">
        <v>283</v>
      </c>
      <c r="B287" s="69" t="s">
        <v>581</v>
      </c>
      <c r="C287" s="44" t="s">
        <v>582</v>
      </c>
      <c r="D287" s="70">
        <v>2.36</v>
      </c>
      <c r="E287" s="34">
        <f t="shared" si="50"/>
        <v>39.7115384615385</v>
      </c>
      <c r="F287" s="34">
        <f t="shared" si="49"/>
        <v>283</v>
      </c>
      <c r="G287" s="36">
        <f t="shared" si="51"/>
        <v>0.927868852459016</v>
      </c>
      <c r="H287" s="71">
        <v>24</v>
      </c>
      <c r="I287" s="34">
        <f t="shared" si="52"/>
        <v>0.896637608966376</v>
      </c>
      <c r="J287" s="34">
        <f t="shared" si="53"/>
        <v>120</v>
      </c>
      <c r="K287" s="36">
        <f t="shared" si="54"/>
        <v>0.39344262295082</v>
      </c>
      <c r="L287" s="34">
        <v>0</v>
      </c>
      <c r="M287" s="34">
        <f t="shared" si="60"/>
        <v>0</v>
      </c>
      <c r="N287" s="34">
        <f t="shared" si="55"/>
        <v>48</v>
      </c>
      <c r="O287" s="36">
        <f t="shared" si="56"/>
        <v>0.157377049180328</v>
      </c>
      <c r="P287" s="34">
        <v>0</v>
      </c>
      <c r="Q287" s="72">
        <f t="shared" si="57"/>
        <v>40.6081760705048</v>
      </c>
      <c r="R287" s="34">
        <f t="shared" si="58"/>
        <v>283</v>
      </c>
      <c r="S287" s="36">
        <f t="shared" si="59"/>
        <v>0.927868852459016</v>
      </c>
      <c r="T287" s="34"/>
    </row>
    <row r="288" s="28" customFormat="1" customHeight="1" spans="1:20">
      <c r="A288" s="34">
        <v>284</v>
      </c>
      <c r="B288" s="73" t="s">
        <v>583</v>
      </c>
      <c r="C288" s="73" t="s">
        <v>584</v>
      </c>
      <c r="D288" s="70">
        <v>2.38</v>
      </c>
      <c r="E288" s="34">
        <f t="shared" si="50"/>
        <v>40.0480769230769</v>
      </c>
      <c r="F288" s="34">
        <f t="shared" si="49"/>
        <v>280</v>
      </c>
      <c r="G288" s="36">
        <f t="shared" si="51"/>
        <v>0.918032786885246</v>
      </c>
      <c r="H288" s="71">
        <v>14</v>
      </c>
      <c r="I288" s="34">
        <f t="shared" si="52"/>
        <v>0.523038605230386</v>
      </c>
      <c r="J288" s="34">
        <f t="shared" si="53"/>
        <v>237</v>
      </c>
      <c r="K288" s="36">
        <f t="shared" si="54"/>
        <v>0.777049180327869</v>
      </c>
      <c r="L288" s="34">
        <v>0</v>
      </c>
      <c r="M288" s="34">
        <f t="shared" si="60"/>
        <v>0</v>
      </c>
      <c r="N288" s="34">
        <f t="shared" si="55"/>
        <v>48</v>
      </c>
      <c r="O288" s="36">
        <f t="shared" si="56"/>
        <v>0.157377049180328</v>
      </c>
      <c r="P288" s="34">
        <v>0</v>
      </c>
      <c r="Q288" s="72">
        <f t="shared" si="57"/>
        <v>40.5711155283073</v>
      </c>
      <c r="R288" s="34">
        <f t="shared" si="58"/>
        <v>284</v>
      </c>
      <c r="S288" s="36">
        <f t="shared" si="59"/>
        <v>0.931147540983607</v>
      </c>
      <c r="T288" s="34"/>
    </row>
    <row r="289" s="28" customFormat="1" customHeight="1" spans="1:20">
      <c r="A289" s="34">
        <v>285</v>
      </c>
      <c r="B289" s="69" t="s">
        <v>585</v>
      </c>
      <c r="C289" s="44" t="s">
        <v>586</v>
      </c>
      <c r="D289" s="70">
        <v>2.36</v>
      </c>
      <c r="E289" s="34">
        <f t="shared" si="50"/>
        <v>39.7115384615385</v>
      </c>
      <c r="F289" s="34">
        <f t="shared" si="49"/>
        <v>283</v>
      </c>
      <c r="G289" s="36">
        <f t="shared" si="51"/>
        <v>0.927868852459016</v>
      </c>
      <c r="H289" s="71">
        <v>16</v>
      </c>
      <c r="I289" s="34">
        <f t="shared" si="52"/>
        <v>0.597758405977584</v>
      </c>
      <c r="J289" s="34">
        <f t="shared" si="53"/>
        <v>213</v>
      </c>
      <c r="K289" s="36">
        <f t="shared" si="54"/>
        <v>0.698360655737705</v>
      </c>
      <c r="L289" s="34">
        <v>0</v>
      </c>
      <c r="M289" s="34">
        <f t="shared" si="60"/>
        <v>0</v>
      </c>
      <c r="N289" s="34">
        <f t="shared" si="55"/>
        <v>48</v>
      </c>
      <c r="O289" s="36">
        <f t="shared" si="56"/>
        <v>0.157377049180328</v>
      </c>
      <c r="P289" s="34">
        <v>0</v>
      </c>
      <c r="Q289" s="72">
        <f t="shared" si="57"/>
        <v>40.309296867516</v>
      </c>
      <c r="R289" s="34">
        <f t="shared" si="58"/>
        <v>285</v>
      </c>
      <c r="S289" s="36">
        <f t="shared" si="59"/>
        <v>0.934426229508197</v>
      </c>
      <c r="T289" s="34"/>
    </row>
    <row r="290" s="28" customFormat="1" customHeight="1" spans="1:20">
      <c r="A290" s="34">
        <v>286</v>
      </c>
      <c r="B290" s="69" t="s">
        <v>587</v>
      </c>
      <c r="C290" s="44" t="s">
        <v>588</v>
      </c>
      <c r="D290" s="70">
        <v>2.36</v>
      </c>
      <c r="E290" s="34">
        <f t="shared" si="50"/>
        <v>39.7115384615385</v>
      </c>
      <c r="F290" s="34">
        <f t="shared" si="49"/>
        <v>283</v>
      </c>
      <c r="G290" s="36">
        <f t="shared" si="51"/>
        <v>0.927868852459016</v>
      </c>
      <c r="H290" s="71">
        <v>14</v>
      </c>
      <c r="I290" s="34">
        <f t="shared" si="52"/>
        <v>0.523038605230386</v>
      </c>
      <c r="J290" s="34">
        <f t="shared" si="53"/>
        <v>237</v>
      </c>
      <c r="K290" s="36">
        <f t="shared" si="54"/>
        <v>0.777049180327869</v>
      </c>
      <c r="L290" s="34">
        <v>0</v>
      </c>
      <c r="M290" s="34">
        <f t="shared" si="60"/>
        <v>0</v>
      </c>
      <c r="N290" s="34">
        <f t="shared" si="55"/>
        <v>48</v>
      </c>
      <c r="O290" s="36">
        <f t="shared" si="56"/>
        <v>0.157377049180328</v>
      </c>
      <c r="P290" s="34">
        <v>0</v>
      </c>
      <c r="Q290" s="72">
        <f t="shared" si="57"/>
        <v>40.2345770667688</v>
      </c>
      <c r="R290" s="34">
        <f t="shared" si="58"/>
        <v>286</v>
      </c>
      <c r="S290" s="36">
        <f t="shared" si="59"/>
        <v>0.937704918032787</v>
      </c>
      <c r="T290" s="34"/>
    </row>
    <row r="291" s="28" customFormat="1" customHeight="1" spans="1:20">
      <c r="A291" s="34">
        <v>287</v>
      </c>
      <c r="B291" s="69" t="s">
        <v>589</v>
      </c>
      <c r="C291" s="44" t="s">
        <v>590</v>
      </c>
      <c r="D291" s="70">
        <v>2.31</v>
      </c>
      <c r="E291" s="34">
        <f t="shared" si="50"/>
        <v>38.8701923076923</v>
      </c>
      <c r="F291" s="34">
        <f t="shared" si="49"/>
        <v>287</v>
      </c>
      <c r="G291" s="36">
        <f t="shared" si="51"/>
        <v>0.940983606557377</v>
      </c>
      <c r="H291" s="71">
        <v>23</v>
      </c>
      <c r="I291" s="34">
        <f t="shared" si="52"/>
        <v>0.859277708592777</v>
      </c>
      <c r="J291" s="34">
        <f t="shared" si="53"/>
        <v>137</v>
      </c>
      <c r="K291" s="36">
        <f t="shared" si="54"/>
        <v>0.449180327868852</v>
      </c>
      <c r="L291" s="34">
        <v>0</v>
      </c>
      <c r="M291" s="34">
        <f t="shared" si="60"/>
        <v>0</v>
      </c>
      <c r="N291" s="34">
        <f t="shared" si="55"/>
        <v>48</v>
      </c>
      <c r="O291" s="36">
        <f t="shared" si="56"/>
        <v>0.157377049180328</v>
      </c>
      <c r="P291" s="34">
        <v>0</v>
      </c>
      <c r="Q291" s="72">
        <f t="shared" si="57"/>
        <v>39.7294700162851</v>
      </c>
      <c r="R291" s="34">
        <f t="shared" si="58"/>
        <v>287</v>
      </c>
      <c r="S291" s="36">
        <f t="shared" si="59"/>
        <v>0.940983606557377</v>
      </c>
      <c r="T291" s="34"/>
    </row>
    <row r="292" s="28" customFormat="1" customHeight="1" spans="1:20">
      <c r="A292" s="34">
        <v>288</v>
      </c>
      <c r="B292" s="73" t="s">
        <v>591</v>
      </c>
      <c r="C292" s="73" t="s">
        <v>592</v>
      </c>
      <c r="D292" s="70">
        <v>2.28</v>
      </c>
      <c r="E292" s="34">
        <f t="shared" si="50"/>
        <v>38.3653846153846</v>
      </c>
      <c r="F292" s="34">
        <f t="shared" si="49"/>
        <v>288</v>
      </c>
      <c r="G292" s="36">
        <f t="shared" si="51"/>
        <v>0.944262295081967</v>
      </c>
      <c r="H292" s="71">
        <v>12</v>
      </c>
      <c r="I292" s="34">
        <f t="shared" si="52"/>
        <v>0.448318804483188</v>
      </c>
      <c r="J292" s="34">
        <f t="shared" si="53"/>
        <v>268</v>
      </c>
      <c r="K292" s="36">
        <f t="shared" si="54"/>
        <v>0.878688524590164</v>
      </c>
      <c r="L292" s="34">
        <v>0</v>
      </c>
      <c r="M292" s="34">
        <f t="shared" si="60"/>
        <v>0</v>
      </c>
      <c r="N292" s="34">
        <f t="shared" si="55"/>
        <v>48</v>
      </c>
      <c r="O292" s="36">
        <f t="shared" si="56"/>
        <v>0.157377049180328</v>
      </c>
      <c r="P292" s="34">
        <v>0</v>
      </c>
      <c r="Q292" s="72">
        <f t="shared" si="57"/>
        <v>38.8137034198678</v>
      </c>
      <c r="R292" s="34">
        <f t="shared" si="58"/>
        <v>288</v>
      </c>
      <c r="S292" s="36">
        <f t="shared" si="59"/>
        <v>0.944262295081967</v>
      </c>
      <c r="T292" s="34"/>
    </row>
    <row r="293" s="28" customFormat="1" customHeight="1" spans="1:20">
      <c r="A293" s="34">
        <v>289</v>
      </c>
      <c r="B293" s="69" t="s">
        <v>593</v>
      </c>
      <c r="C293" s="44" t="s">
        <v>594</v>
      </c>
      <c r="D293" s="70">
        <v>2.26</v>
      </c>
      <c r="E293" s="34">
        <f t="shared" si="50"/>
        <v>38.0288461538462</v>
      </c>
      <c r="F293" s="34">
        <f t="shared" si="49"/>
        <v>289</v>
      </c>
      <c r="G293" s="36">
        <f t="shared" si="51"/>
        <v>0.947540983606557</v>
      </c>
      <c r="H293" s="71">
        <v>16</v>
      </c>
      <c r="I293" s="34">
        <f t="shared" si="52"/>
        <v>0.597758405977584</v>
      </c>
      <c r="J293" s="34">
        <f t="shared" si="53"/>
        <v>213</v>
      </c>
      <c r="K293" s="36">
        <f t="shared" si="54"/>
        <v>0.698360655737705</v>
      </c>
      <c r="L293" s="34">
        <v>0</v>
      </c>
      <c r="M293" s="34">
        <f t="shared" si="60"/>
        <v>0</v>
      </c>
      <c r="N293" s="34">
        <f t="shared" si="55"/>
        <v>48</v>
      </c>
      <c r="O293" s="36">
        <f t="shared" si="56"/>
        <v>0.157377049180328</v>
      </c>
      <c r="P293" s="34">
        <v>0</v>
      </c>
      <c r="Q293" s="72">
        <f t="shared" si="57"/>
        <v>38.6266045598237</v>
      </c>
      <c r="R293" s="34">
        <f t="shared" si="58"/>
        <v>289</v>
      </c>
      <c r="S293" s="36">
        <f t="shared" si="59"/>
        <v>0.947540983606557</v>
      </c>
      <c r="T293" s="34"/>
    </row>
    <row r="294" s="28" customFormat="1" customHeight="1" spans="1:20">
      <c r="A294" s="34">
        <v>290</v>
      </c>
      <c r="B294" s="69" t="s">
        <v>595</v>
      </c>
      <c r="C294" s="44" t="s">
        <v>596</v>
      </c>
      <c r="D294" s="70">
        <v>2.24</v>
      </c>
      <c r="E294" s="34">
        <f t="shared" si="50"/>
        <v>37.6923076923077</v>
      </c>
      <c r="F294" s="34">
        <f t="shared" si="49"/>
        <v>291</v>
      </c>
      <c r="G294" s="36">
        <f t="shared" si="51"/>
        <v>0.954098360655738</v>
      </c>
      <c r="H294" s="71">
        <v>22</v>
      </c>
      <c r="I294" s="34">
        <f t="shared" si="52"/>
        <v>0.821917808219178</v>
      </c>
      <c r="J294" s="34">
        <f t="shared" si="53"/>
        <v>147</v>
      </c>
      <c r="K294" s="36">
        <f t="shared" si="54"/>
        <v>0.481967213114754</v>
      </c>
      <c r="L294" s="34">
        <v>0</v>
      </c>
      <c r="M294" s="34">
        <f t="shared" si="60"/>
        <v>0</v>
      </c>
      <c r="N294" s="34">
        <f t="shared" si="55"/>
        <v>48</v>
      </c>
      <c r="O294" s="36">
        <f t="shared" si="56"/>
        <v>0.157377049180328</v>
      </c>
      <c r="P294" s="34">
        <v>0</v>
      </c>
      <c r="Q294" s="72">
        <f t="shared" si="57"/>
        <v>38.5142255005269</v>
      </c>
      <c r="R294" s="34">
        <f t="shared" si="58"/>
        <v>290</v>
      </c>
      <c r="S294" s="36">
        <f t="shared" si="59"/>
        <v>0.950819672131147</v>
      </c>
      <c r="T294" s="34"/>
    </row>
    <row r="295" s="28" customFormat="1" customHeight="1" spans="1:20">
      <c r="A295" s="34">
        <v>291</v>
      </c>
      <c r="B295" s="69" t="s">
        <v>597</v>
      </c>
      <c r="C295" s="44" t="s">
        <v>598</v>
      </c>
      <c r="D295" s="70">
        <v>2.23</v>
      </c>
      <c r="E295" s="34">
        <f t="shared" si="50"/>
        <v>37.5240384615385</v>
      </c>
      <c r="F295" s="34">
        <f t="shared" si="49"/>
        <v>292</v>
      </c>
      <c r="G295" s="36">
        <f t="shared" si="51"/>
        <v>0.957377049180328</v>
      </c>
      <c r="H295" s="71">
        <v>20</v>
      </c>
      <c r="I295" s="34">
        <f t="shared" si="52"/>
        <v>0.74719800747198</v>
      </c>
      <c r="J295" s="34">
        <f t="shared" si="53"/>
        <v>167</v>
      </c>
      <c r="K295" s="36">
        <f t="shared" si="54"/>
        <v>0.547540983606557</v>
      </c>
      <c r="L295" s="34">
        <v>0</v>
      </c>
      <c r="M295" s="34">
        <f t="shared" si="60"/>
        <v>0</v>
      </c>
      <c r="N295" s="34">
        <f t="shared" si="55"/>
        <v>48</v>
      </c>
      <c r="O295" s="36">
        <f t="shared" si="56"/>
        <v>0.157377049180328</v>
      </c>
      <c r="P295" s="34">
        <v>0</v>
      </c>
      <c r="Q295" s="72">
        <f t="shared" si="57"/>
        <v>38.2712364690104</v>
      </c>
      <c r="R295" s="34">
        <f t="shared" si="58"/>
        <v>291</v>
      </c>
      <c r="S295" s="36">
        <f t="shared" si="59"/>
        <v>0.954098360655738</v>
      </c>
      <c r="T295" s="34"/>
    </row>
    <row r="296" s="28" customFormat="1" customHeight="1" spans="1:20">
      <c r="A296" s="34">
        <v>292</v>
      </c>
      <c r="B296" s="69" t="s">
        <v>599</v>
      </c>
      <c r="C296" s="44" t="s">
        <v>600</v>
      </c>
      <c r="D296" s="70">
        <v>2.23</v>
      </c>
      <c r="E296" s="34">
        <f t="shared" si="50"/>
        <v>37.5240384615385</v>
      </c>
      <c r="F296" s="34">
        <f t="shared" si="49"/>
        <v>292</v>
      </c>
      <c r="G296" s="36">
        <f t="shared" si="51"/>
        <v>0.957377049180328</v>
      </c>
      <c r="H296" s="71">
        <v>18</v>
      </c>
      <c r="I296" s="34">
        <f t="shared" si="52"/>
        <v>0.672478206724782</v>
      </c>
      <c r="J296" s="34">
        <f t="shared" si="53"/>
        <v>192</v>
      </c>
      <c r="K296" s="36">
        <f t="shared" si="54"/>
        <v>0.629508196721312</v>
      </c>
      <c r="L296" s="34">
        <v>0</v>
      </c>
      <c r="M296" s="34">
        <f t="shared" si="60"/>
        <v>0</v>
      </c>
      <c r="N296" s="34">
        <f t="shared" si="55"/>
        <v>48</v>
      </c>
      <c r="O296" s="36">
        <f t="shared" si="56"/>
        <v>0.157377049180328</v>
      </c>
      <c r="P296" s="34">
        <v>0</v>
      </c>
      <c r="Q296" s="72">
        <f t="shared" si="57"/>
        <v>38.1965166682632</v>
      </c>
      <c r="R296" s="34">
        <f t="shared" si="58"/>
        <v>292</v>
      </c>
      <c r="S296" s="36">
        <f t="shared" si="59"/>
        <v>0.957377049180328</v>
      </c>
      <c r="T296" s="34"/>
    </row>
    <row r="297" s="28" customFormat="1" customHeight="1" spans="1:20">
      <c r="A297" s="34">
        <v>293</v>
      </c>
      <c r="B297" s="69" t="s">
        <v>601</v>
      </c>
      <c r="C297" s="44" t="s">
        <v>602</v>
      </c>
      <c r="D297" s="70">
        <v>2.21</v>
      </c>
      <c r="E297" s="34">
        <f t="shared" si="50"/>
        <v>37.1875</v>
      </c>
      <c r="F297" s="34">
        <f t="shared" si="49"/>
        <v>296</v>
      </c>
      <c r="G297" s="36">
        <f t="shared" si="51"/>
        <v>0.970491803278689</v>
      </c>
      <c r="H297" s="71">
        <v>20</v>
      </c>
      <c r="I297" s="34">
        <f t="shared" si="52"/>
        <v>0.74719800747198</v>
      </c>
      <c r="J297" s="34">
        <f t="shared" si="53"/>
        <v>167</v>
      </c>
      <c r="K297" s="36">
        <f t="shared" si="54"/>
        <v>0.547540983606557</v>
      </c>
      <c r="L297" s="34">
        <v>0</v>
      </c>
      <c r="M297" s="34">
        <f t="shared" si="60"/>
        <v>0</v>
      </c>
      <c r="N297" s="34">
        <f t="shared" si="55"/>
        <v>48</v>
      </c>
      <c r="O297" s="36">
        <f t="shared" si="56"/>
        <v>0.157377049180328</v>
      </c>
      <c r="P297" s="34">
        <v>0</v>
      </c>
      <c r="Q297" s="72">
        <f t="shared" si="57"/>
        <v>37.934698007472</v>
      </c>
      <c r="R297" s="34">
        <f t="shared" si="58"/>
        <v>293</v>
      </c>
      <c r="S297" s="36">
        <f t="shared" si="59"/>
        <v>0.960655737704918</v>
      </c>
      <c r="T297" s="34"/>
    </row>
    <row r="298" s="28" customFormat="1" customHeight="1" spans="1:20">
      <c r="A298" s="34">
        <v>294</v>
      </c>
      <c r="B298" s="73" t="s">
        <v>603</v>
      </c>
      <c r="C298" s="73" t="s">
        <v>604</v>
      </c>
      <c r="D298" s="70">
        <v>2.25</v>
      </c>
      <c r="E298" s="34">
        <f t="shared" si="50"/>
        <v>37.8605769230769</v>
      </c>
      <c r="F298" s="34">
        <f t="shared" si="49"/>
        <v>290</v>
      </c>
      <c r="G298" s="36">
        <f t="shared" si="51"/>
        <v>0.950819672131147</v>
      </c>
      <c r="H298" s="71">
        <v>0</v>
      </c>
      <c r="I298" s="34">
        <f t="shared" si="52"/>
        <v>0</v>
      </c>
      <c r="J298" s="34">
        <f t="shared" si="53"/>
        <v>300</v>
      </c>
      <c r="K298" s="36">
        <f t="shared" si="54"/>
        <v>0.983606557377049</v>
      </c>
      <c r="L298" s="34">
        <v>0</v>
      </c>
      <c r="M298" s="34">
        <f t="shared" si="60"/>
        <v>0</v>
      </c>
      <c r="N298" s="34">
        <f t="shared" si="55"/>
        <v>48</v>
      </c>
      <c r="O298" s="36">
        <f t="shared" si="56"/>
        <v>0.157377049180328</v>
      </c>
      <c r="P298" s="34">
        <v>0</v>
      </c>
      <c r="Q298" s="72">
        <f t="shared" si="57"/>
        <v>37.8605769230769</v>
      </c>
      <c r="R298" s="34">
        <f t="shared" si="58"/>
        <v>296</v>
      </c>
      <c r="S298" s="36">
        <f t="shared" si="59"/>
        <v>0.970491803278689</v>
      </c>
      <c r="T298" s="34"/>
    </row>
    <row r="299" s="28" customFormat="1" customHeight="1" spans="1:20">
      <c r="A299" s="34">
        <v>295</v>
      </c>
      <c r="B299" s="69" t="s">
        <v>605</v>
      </c>
      <c r="C299" s="44" t="s">
        <v>606</v>
      </c>
      <c r="D299" s="70">
        <v>2.22</v>
      </c>
      <c r="E299" s="34">
        <f t="shared" si="50"/>
        <v>37.3557692307692</v>
      </c>
      <c r="F299" s="34">
        <f t="shared" si="49"/>
        <v>294</v>
      </c>
      <c r="G299" s="36">
        <f t="shared" si="51"/>
        <v>0.963934426229508</v>
      </c>
      <c r="H299" s="71">
        <v>14</v>
      </c>
      <c r="I299" s="34">
        <f t="shared" si="52"/>
        <v>0.523038605230386</v>
      </c>
      <c r="J299" s="34">
        <f t="shared" si="53"/>
        <v>237</v>
      </c>
      <c r="K299" s="36">
        <f t="shared" si="54"/>
        <v>0.777049180327869</v>
      </c>
      <c r="L299" s="34">
        <v>0</v>
      </c>
      <c r="M299" s="34">
        <f t="shared" si="60"/>
        <v>0</v>
      </c>
      <c r="N299" s="34">
        <f t="shared" si="55"/>
        <v>48</v>
      </c>
      <c r="O299" s="36">
        <f t="shared" si="56"/>
        <v>0.157377049180328</v>
      </c>
      <c r="P299" s="34">
        <v>0</v>
      </c>
      <c r="Q299" s="72">
        <f t="shared" si="57"/>
        <v>37.8788078359996</v>
      </c>
      <c r="R299" s="34">
        <f t="shared" si="58"/>
        <v>294</v>
      </c>
      <c r="S299" s="36">
        <f t="shared" si="59"/>
        <v>0.963934426229508</v>
      </c>
      <c r="T299" s="34"/>
    </row>
    <row r="300" s="28" customFormat="1" customHeight="1" spans="1:20">
      <c r="A300" s="34">
        <v>296</v>
      </c>
      <c r="B300" s="73" t="s">
        <v>607</v>
      </c>
      <c r="C300" s="73" t="s">
        <v>608</v>
      </c>
      <c r="D300" s="70">
        <v>2.22</v>
      </c>
      <c r="E300" s="34">
        <f t="shared" si="50"/>
        <v>37.3557692307692</v>
      </c>
      <c r="F300" s="34">
        <f t="shared" si="49"/>
        <v>294</v>
      </c>
      <c r="G300" s="36">
        <f t="shared" si="51"/>
        <v>0.963934426229508</v>
      </c>
      <c r="H300" s="71">
        <v>12</v>
      </c>
      <c r="I300" s="34">
        <f t="shared" si="52"/>
        <v>0.448318804483188</v>
      </c>
      <c r="J300" s="34">
        <f t="shared" si="53"/>
        <v>268</v>
      </c>
      <c r="K300" s="36">
        <f t="shared" si="54"/>
        <v>0.878688524590164</v>
      </c>
      <c r="L300" s="34">
        <v>0</v>
      </c>
      <c r="M300" s="34">
        <f t="shared" si="60"/>
        <v>0</v>
      </c>
      <c r="N300" s="34">
        <f t="shared" si="55"/>
        <v>48</v>
      </c>
      <c r="O300" s="36">
        <f t="shared" si="56"/>
        <v>0.157377049180328</v>
      </c>
      <c r="P300" s="34">
        <v>0</v>
      </c>
      <c r="Q300" s="72">
        <f t="shared" si="57"/>
        <v>37.8040880352524</v>
      </c>
      <c r="R300" s="34">
        <f t="shared" si="58"/>
        <v>297</v>
      </c>
      <c r="S300" s="36">
        <f t="shared" si="59"/>
        <v>0.973770491803279</v>
      </c>
      <c r="T300" s="34"/>
    </row>
    <row r="301" s="28" customFormat="1" customHeight="1" spans="1:20">
      <c r="A301" s="34">
        <v>297</v>
      </c>
      <c r="B301" s="69" t="s">
        <v>609</v>
      </c>
      <c r="C301" s="44" t="s">
        <v>610</v>
      </c>
      <c r="D301" s="70">
        <v>2.06</v>
      </c>
      <c r="E301" s="34">
        <f t="shared" si="50"/>
        <v>34.6634615384615</v>
      </c>
      <c r="F301" s="34">
        <f t="shared" si="49"/>
        <v>299</v>
      </c>
      <c r="G301" s="36">
        <f t="shared" si="51"/>
        <v>0.980327868852459</v>
      </c>
      <c r="H301" s="71">
        <v>86</v>
      </c>
      <c r="I301" s="34">
        <f t="shared" si="52"/>
        <v>3.21295143212951</v>
      </c>
      <c r="J301" s="34">
        <f t="shared" si="53"/>
        <v>15</v>
      </c>
      <c r="K301" s="36">
        <f t="shared" si="54"/>
        <v>0.0491803278688525</v>
      </c>
      <c r="L301" s="34">
        <v>0</v>
      </c>
      <c r="M301" s="34">
        <f t="shared" si="60"/>
        <v>0</v>
      </c>
      <c r="N301" s="34">
        <f t="shared" si="55"/>
        <v>48</v>
      </c>
      <c r="O301" s="36">
        <f t="shared" si="56"/>
        <v>0.157377049180328</v>
      </c>
      <c r="P301" s="34">
        <v>0</v>
      </c>
      <c r="Q301" s="72">
        <f t="shared" si="57"/>
        <v>37.8764129705911</v>
      </c>
      <c r="R301" s="34">
        <f t="shared" si="58"/>
        <v>295</v>
      </c>
      <c r="S301" s="36">
        <f t="shared" si="59"/>
        <v>0.967213114754098</v>
      </c>
      <c r="T301" s="34"/>
    </row>
    <row r="302" s="28" customFormat="1" customHeight="1" spans="1:20">
      <c r="A302" s="34">
        <v>298</v>
      </c>
      <c r="B302" s="69" t="s">
        <v>611</v>
      </c>
      <c r="C302" s="44" t="s">
        <v>612</v>
      </c>
      <c r="D302" s="70">
        <v>2.14</v>
      </c>
      <c r="E302" s="34">
        <f t="shared" si="50"/>
        <v>36.0096153846154</v>
      </c>
      <c r="F302" s="34">
        <f t="shared" si="49"/>
        <v>297</v>
      </c>
      <c r="G302" s="36">
        <f t="shared" si="51"/>
        <v>0.973770491803279</v>
      </c>
      <c r="H302" s="71">
        <v>18</v>
      </c>
      <c r="I302" s="34">
        <f t="shared" si="52"/>
        <v>0.672478206724782</v>
      </c>
      <c r="J302" s="34">
        <f t="shared" si="53"/>
        <v>192</v>
      </c>
      <c r="K302" s="36">
        <f t="shared" si="54"/>
        <v>0.629508196721312</v>
      </c>
      <c r="L302" s="34">
        <v>0</v>
      </c>
      <c r="M302" s="34">
        <f t="shared" si="60"/>
        <v>0</v>
      </c>
      <c r="N302" s="34">
        <f t="shared" si="55"/>
        <v>48</v>
      </c>
      <c r="O302" s="36">
        <f t="shared" si="56"/>
        <v>0.157377049180328</v>
      </c>
      <c r="P302" s="34">
        <v>0</v>
      </c>
      <c r="Q302" s="72">
        <f t="shared" si="57"/>
        <v>36.6820935913402</v>
      </c>
      <c r="R302" s="34">
        <f t="shared" si="58"/>
        <v>298</v>
      </c>
      <c r="S302" s="36">
        <f t="shared" si="59"/>
        <v>0.977049180327869</v>
      </c>
      <c r="T302" s="34"/>
    </row>
    <row r="303" s="28" customFormat="1" customHeight="1" spans="1:20">
      <c r="A303" s="34">
        <v>299</v>
      </c>
      <c r="B303" s="69" t="s">
        <v>613</v>
      </c>
      <c r="C303" s="44" t="s">
        <v>614</v>
      </c>
      <c r="D303" s="70">
        <v>2.09</v>
      </c>
      <c r="E303" s="34">
        <f t="shared" si="50"/>
        <v>35.1682692307692</v>
      </c>
      <c r="F303" s="34">
        <f t="shared" si="49"/>
        <v>298</v>
      </c>
      <c r="G303" s="36">
        <f t="shared" si="51"/>
        <v>0.977049180327869</v>
      </c>
      <c r="H303" s="71">
        <v>20</v>
      </c>
      <c r="I303" s="34">
        <f t="shared" si="52"/>
        <v>0.74719800747198</v>
      </c>
      <c r="J303" s="34">
        <f t="shared" si="53"/>
        <v>167</v>
      </c>
      <c r="K303" s="36">
        <f t="shared" si="54"/>
        <v>0.547540983606557</v>
      </c>
      <c r="L303" s="34">
        <v>0</v>
      </c>
      <c r="M303" s="34">
        <f t="shared" si="60"/>
        <v>0</v>
      </c>
      <c r="N303" s="34">
        <f t="shared" si="55"/>
        <v>48</v>
      </c>
      <c r="O303" s="36">
        <f t="shared" si="56"/>
        <v>0.157377049180328</v>
      </c>
      <c r="P303" s="34">
        <v>0</v>
      </c>
      <c r="Q303" s="72">
        <f t="shared" si="57"/>
        <v>35.9154672382412</v>
      </c>
      <c r="R303" s="34">
        <f t="shared" si="58"/>
        <v>299</v>
      </c>
      <c r="S303" s="36">
        <f t="shared" si="59"/>
        <v>0.980327868852459</v>
      </c>
      <c r="T303" s="34"/>
    </row>
    <row r="304" s="28" customFormat="1" customHeight="1" spans="1:20">
      <c r="A304" s="34">
        <v>300</v>
      </c>
      <c r="B304" s="69" t="s">
        <v>615</v>
      </c>
      <c r="C304" s="44" t="s">
        <v>616</v>
      </c>
      <c r="D304" s="70">
        <v>2.05</v>
      </c>
      <c r="E304" s="34">
        <f t="shared" si="50"/>
        <v>34.4951923076923</v>
      </c>
      <c r="F304" s="34">
        <f t="shared" si="49"/>
        <v>300</v>
      </c>
      <c r="G304" s="36">
        <f t="shared" si="51"/>
        <v>0.983606557377049</v>
      </c>
      <c r="H304" s="71">
        <v>20</v>
      </c>
      <c r="I304" s="34">
        <f t="shared" si="52"/>
        <v>0.74719800747198</v>
      </c>
      <c r="J304" s="34">
        <f t="shared" si="53"/>
        <v>167</v>
      </c>
      <c r="K304" s="36">
        <f t="shared" si="54"/>
        <v>0.547540983606557</v>
      </c>
      <c r="L304" s="34">
        <v>0</v>
      </c>
      <c r="M304" s="34">
        <f t="shared" si="60"/>
        <v>0</v>
      </c>
      <c r="N304" s="34">
        <f t="shared" si="55"/>
        <v>48</v>
      </c>
      <c r="O304" s="36">
        <f t="shared" si="56"/>
        <v>0.157377049180328</v>
      </c>
      <c r="P304" s="34">
        <v>0</v>
      </c>
      <c r="Q304" s="72">
        <f t="shared" si="57"/>
        <v>35.2423903151643</v>
      </c>
      <c r="R304" s="34">
        <f t="shared" si="58"/>
        <v>300</v>
      </c>
      <c r="S304" s="36">
        <f t="shared" si="59"/>
        <v>0.983606557377049</v>
      </c>
      <c r="T304" s="34"/>
    </row>
    <row r="305" s="28" customFormat="1" customHeight="1" spans="1:24">
      <c r="A305" s="34">
        <v>301</v>
      </c>
      <c r="B305" s="69" t="s">
        <v>617</v>
      </c>
      <c r="C305" s="44" t="s">
        <v>618</v>
      </c>
      <c r="D305" s="70">
        <v>2.03</v>
      </c>
      <c r="E305" s="34">
        <f t="shared" si="50"/>
        <v>34.1586538461538</v>
      </c>
      <c r="F305" s="34">
        <f t="shared" si="49"/>
        <v>301</v>
      </c>
      <c r="G305" s="36">
        <f t="shared" si="51"/>
        <v>0.986885245901639</v>
      </c>
      <c r="H305" s="71">
        <v>24</v>
      </c>
      <c r="I305" s="34">
        <f t="shared" si="52"/>
        <v>0.896637608966376</v>
      </c>
      <c r="J305" s="34">
        <f t="shared" si="53"/>
        <v>120</v>
      </c>
      <c r="K305" s="36">
        <f t="shared" si="54"/>
        <v>0.39344262295082</v>
      </c>
      <c r="L305" s="34">
        <v>0</v>
      </c>
      <c r="M305" s="34">
        <f t="shared" si="60"/>
        <v>0</v>
      </c>
      <c r="N305" s="34">
        <f t="shared" si="55"/>
        <v>48</v>
      </c>
      <c r="O305" s="36">
        <f t="shared" si="56"/>
        <v>0.157377049180328</v>
      </c>
      <c r="P305" s="34">
        <v>0</v>
      </c>
      <c r="Q305" s="72">
        <f t="shared" si="57"/>
        <v>35.0552914551202</v>
      </c>
      <c r="R305" s="34">
        <f t="shared" si="58"/>
        <v>301</v>
      </c>
      <c r="S305" s="36">
        <f t="shared" si="59"/>
        <v>0.986885245901639</v>
      </c>
      <c r="T305" s="34"/>
    </row>
    <row r="306" s="28" customFormat="1" customHeight="1" spans="1:24">
      <c r="A306" s="34">
        <v>302</v>
      </c>
      <c r="B306" s="69" t="s">
        <v>619</v>
      </c>
      <c r="C306" s="44" t="s">
        <v>620</v>
      </c>
      <c r="D306" s="70">
        <v>1.82</v>
      </c>
      <c r="E306" s="34">
        <f t="shared" si="50"/>
        <v>30.625</v>
      </c>
      <c r="F306" s="34">
        <f t="shared" si="49"/>
        <v>302</v>
      </c>
      <c r="G306" s="36">
        <f t="shared" si="51"/>
        <v>0.99016393442623</v>
      </c>
      <c r="H306" s="71">
        <v>8</v>
      </c>
      <c r="I306" s="34">
        <f t="shared" si="52"/>
        <v>0.298879202988792</v>
      </c>
      <c r="J306" s="34">
        <f t="shared" si="53"/>
        <v>298</v>
      </c>
      <c r="K306" s="36">
        <f t="shared" si="54"/>
        <v>0.977049180327869</v>
      </c>
      <c r="L306" s="34">
        <v>0</v>
      </c>
      <c r="M306" s="34">
        <f t="shared" si="60"/>
        <v>0</v>
      </c>
      <c r="N306" s="34">
        <f t="shared" si="55"/>
        <v>48</v>
      </c>
      <c r="O306" s="36">
        <f t="shared" si="56"/>
        <v>0.157377049180328</v>
      </c>
      <c r="P306" s="34">
        <v>0</v>
      </c>
      <c r="Q306" s="74">
        <f t="shared" si="57"/>
        <v>30.9238792029888</v>
      </c>
      <c r="R306" s="34">
        <f t="shared" si="58"/>
        <v>302</v>
      </c>
      <c r="S306" s="36">
        <f t="shared" si="59"/>
        <v>0.99016393442623</v>
      </c>
      <c r="T306" s="34"/>
    </row>
    <row r="307" s="28" customFormat="1" customHeight="1" spans="1:24">
      <c r="A307" s="34">
        <v>303</v>
      </c>
      <c r="B307" s="73" t="s">
        <v>621</v>
      </c>
      <c r="C307" s="73" t="s">
        <v>622</v>
      </c>
      <c r="D307" s="70">
        <v>1.49</v>
      </c>
      <c r="E307" s="34">
        <f t="shared" si="50"/>
        <v>25.0721153846154</v>
      </c>
      <c r="F307" s="34">
        <f t="shared" si="49"/>
        <v>304</v>
      </c>
      <c r="G307" s="36">
        <f t="shared" si="51"/>
        <v>0.99672131147541</v>
      </c>
      <c r="H307" s="71">
        <v>28</v>
      </c>
      <c r="I307" s="34">
        <f t="shared" si="52"/>
        <v>1.04607721046077</v>
      </c>
      <c r="J307" s="34">
        <f t="shared" si="53"/>
        <v>90</v>
      </c>
      <c r="K307" s="36">
        <f t="shared" si="54"/>
        <v>0.295081967213115</v>
      </c>
      <c r="L307" s="34">
        <v>0</v>
      </c>
      <c r="M307" s="34">
        <f t="shared" si="60"/>
        <v>0</v>
      </c>
      <c r="N307" s="34">
        <f t="shared" si="55"/>
        <v>48</v>
      </c>
      <c r="O307" s="36">
        <f t="shared" si="56"/>
        <v>0.157377049180328</v>
      </c>
      <c r="P307" s="34">
        <v>0</v>
      </c>
      <c r="Q307" s="72">
        <f t="shared" si="57"/>
        <v>26.1181925950762</v>
      </c>
      <c r="R307" s="34">
        <f t="shared" si="58"/>
        <v>303</v>
      </c>
      <c r="S307" s="36">
        <f t="shared" si="59"/>
        <v>0.99344262295082</v>
      </c>
      <c r="T307" s="34"/>
    </row>
    <row r="308" s="28" customFormat="1" customHeight="1" spans="1:24">
      <c r="A308" s="34">
        <v>304</v>
      </c>
      <c r="B308" s="69" t="s">
        <v>623</v>
      </c>
      <c r="C308" s="44" t="s">
        <v>624</v>
      </c>
      <c r="D308" s="70">
        <v>1.5</v>
      </c>
      <c r="E308" s="34">
        <f t="shared" si="50"/>
        <v>25.2403846153846</v>
      </c>
      <c r="F308" s="34">
        <f t="shared" si="49"/>
        <v>303</v>
      </c>
      <c r="G308" s="36">
        <f t="shared" si="51"/>
        <v>0.99344262295082</v>
      </c>
      <c r="H308" s="71">
        <v>19</v>
      </c>
      <c r="I308" s="34">
        <f t="shared" si="52"/>
        <v>0.709838107098381</v>
      </c>
      <c r="J308" s="34">
        <f t="shared" si="53"/>
        <v>186</v>
      </c>
      <c r="K308" s="36">
        <f t="shared" si="54"/>
        <v>0.60983606557377</v>
      </c>
      <c r="L308" s="34">
        <v>0</v>
      </c>
      <c r="M308" s="34">
        <f t="shared" si="60"/>
        <v>0</v>
      </c>
      <c r="N308" s="34">
        <f t="shared" si="55"/>
        <v>48</v>
      </c>
      <c r="O308" s="36">
        <f t="shared" si="56"/>
        <v>0.157377049180328</v>
      </c>
      <c r="P308" s="34">
        <v>0</v>
      </c>
      <c r="Q308" s="72">
        <f t="shared" si="57"/>
        <v>25.950222722483</v>
      </c>
      <c r="R308" s="34">
        <f t="shared" si="58"/>
        <v>304</v>
      </c>
      <c r="S308" s="36">
        <f t="shared" si="59"/>
        <v>0.99672131147541</v>
      </c>
      <c r="T308" s="34"/>
    </row>
    <row r="309" s="28" customFormat="1" customHeight="1" spans="1:24">
      <c r="A309" s="34">
        <v>305</v>
      </c>
      <c r="B309" s="73" t="s">
        <v>625</v>
      </c>
      <c r="C309" s="73" t="s">
        <v>626</v>
      </c>
      <c r="D309" s="70">
        <v>0.47</v>
      </c>
      <c r="E309" s="34">
        <f t="shared" si="50"/>
        <v>7.90865384615384</v>
      </c>
      <c r="F309" s="34">
        <f t="shared" si="49"/>
        <v>305</v>
      </c>
      <c r="G309" s="36">
        <f t="shared" si="51"/>
        <v>1</v>
      </c>
      <c r="H309" s="71">
        <v>0</v>
      </c>
      <c r="I309" s="34">
        <f t="shared" si="52"/>
        <v>0</v>
      </c>
      <c r="J309" s="34">
        <f t="shared" si="53"/>
        <v>300</v>
      </c>
      <c r="K309" s="36">
        <f t="shared" si="54"/>
        <v>0.983606557377049</v>
      </c>
      <c r="L309" s="34">
        <v>0</v>
      </c>
      <c r="M309" s="34">
        <f t="shared" si="60"/>
        <v>0</v>
      </c>
      <c r="N309" s="34">
        <f t="shared" si="55"/>
        <v>48</v>
      </c>
      <c r="O309" s="36">
        <f t="shared" si="56"/>
        <v>0.157377049180328</v>
      </c>
      <c r="P309" s="34">
        <v>0</v>
      </c>
      <c r="Q309" s="72">
        <f t="shared" si="57"/>
        <v>7.90865384615384</v>
      </c>
      <c r="R309" s="34">
        <f t="shared" si="58"/>
        <v>305</v>
      </c>
      <c r="S309" s="36">
        <f t="shared" si="59"/>
        <v>1</v>
      </c>
      <c r="T309" s="34"/>
    </row>
    <row r="312" s="28" customFormat="1" ht="30" customHeight="1" spans="1:24">
      <c r="B312" s="28" t="s">
        <v>627</v>
      </c>
      <c r="D312" s="65"/>
      <c r="K312" s="30"/>
      <c r="O312" s="30"/>
      <c r="Q312" s="66"/>
      <c r="S312" s="30"/>
    </row>
    <row r="313" s="28" customFormat="1" customHeight="1" spans="1:24">
      <c r="B313" s="28" t="s">
        <v>628</v>
      </c>
      <c r="D313" s="65"/>
      <c r="K313" s="30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</row>
    <row r="314" s="28" customFormat="1" customHeight="1" spans="1:24">
      <c r="B314" s="28" t="s">
        <v>629</v>
      </c>
      <c r="D314" s="65"/>
      <c r="K314" s="30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</row>
    <row r="315" s="28" customFormat="1" customHeight="1" spans="1:24">
      <c r="B315" s="28" t="s">
        <v>630</v>
      </c>
      <c r="D315" s="65"/>
      <c r="K315" s="30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</row>
  </sheetData>
  <mergeCells count="15">
    <mergeCell ref="B1:C1"/>
    <mergeCell ref="A2:T2"/>
    <mergeCell ref="D3:G3"/>
    <mergeCell ref="H3:K3"/>
    <mergeCell ref="L3:O3"/>
    <mergeCell ref="Q3:S3"/>
    <mergeCell ref="B312:L312"/>
    <mergeCell ref="B313:L313"/>
    <mergeCell ref="B314:L314"/>
    <mergeCell ref="B315:L315"/>
    <mergeCell ref="A3:A4"/>
    <mergeCell ref="B3:B4"/>
    <mergeCell ref="C3:C4"/>
    <mergeCell ref="P3:P4"/>
    <mergeCell ref="T3:T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6"/>
  <sheetViews>
    <sheetView topLeftCell="A115" workbookViewId="0">
      <selection activeCell="W18" sqref="W18"/>
    </sheetView>
  </sheetViews>
  <sheetFormatPr defaultColWidth="9" defaultRowHeight="19" customHeight="1"/>
  <cols>
    <col min="1" max="1" width="5.12389380530973" style="28" customWidth="1"/>
    <col min="2" max="2" width="14.3716814159292" style="28" customWidth="1"/>
    <col min="3" max="3" width="9" style="28"/>
    <col min="4" max="6" width="9.6283185840708" style="28" customWidth="1"/>
    <col min="7" max="7" width="9.6283185840708" style="30" customWidth="1"/>
    <col min="8" max="10" width="9.6283185840708" style="28" customWidth="1"/>
    <col min="11" max="11" width="9.6283185840708" style="30" customWidth="1"/>
    <col min="12" max="12" width="8" style="28" customWidth="1"/>
    <col min="13" max="13" width="9" style="28" customWidth="1"/>
    <col min="14" max="14" width="8" style="28" customWidth="1"/>
    <col min="15" max="15" width="9.6283185840708" style="30" customWidth="1"/>
    <col min="16" max="16" width="5.6283185840708" style="28" customWidth="1"/>
    <col min="17" max="18" width="9.6283185840708" style="28" customWidth="1"/>
    <col min="19" max="19" width="9.6283185840708" style="30" customWidth="1"/>
    <col min="20" max="20" width="6" style="28" customWidth="1"/>
    <col min="21" max="16383" width="9" style="28"/>
  </cols>
  <sheetData>
    <row r="1" s="28" customFormat="1" customHeight="1" spans="1:20">
      <c r="B1" s="2" t="s">
        <v>0</v>
      </c>
      <c r="C1" s="2"/>
      <c r="G1" s="30"/>
      <c r="K1" s="30"/>
      <c r="O1" s="30"/>
      <c r="S1" s="30"/>
    </row>
    <row r="2" s="28" customFormat="1" ht="27" customHeight="1" spans="1:20">
      <c r="A2" s="31" t="s">
        <v>1</v>
      </c>
      <c r="B2" s="31"/>
      <c r="C2" s="31"/>
      <c r="D2" s="31"/>
      <c r="E2" s="31"/>
      <c r="F2" s="31"/>
      <c r="G2" s="33"/>
      <c r="H2" s="31"/>
      <c r="I2" s="31"/>
      <c r="J2" s="31"/>
      <c r="K2" s="33"/>
      <c r="L2" s="31"/>
      <c r="M2" s="31"/>
      <c r="N2" s="31"/>
      <c r="O2" s="33"/>
      <c r="P2" s="31"/>
      <c r="Q2" s="31"/>
      <c r="R2" s="31"/>
      <c r="S2" s="33"/>
      <c r="T2" s="31"/>
    </row>
    <row r="3" s="28" customFormat="1" customHeight="1" spans="1:20">
      <c r="A3" s="34" t="s">
        <v>2</v>
      </c>
      <c r="B3" s="34" t="s">
        <v>3</v>
      </c>
      <c r="C3" s="34" t="s">
        <v>4</v>
      </c>
      <c r="D3" s="34" t="s">
        <v>5</v>
      </c>
      <c r="E3" s="34"/>
      <c r="F3" s="34"/>
      <c r="G3" s="36"/>
      <c r="H3" s="34" t="s">
        <v>6</v>
      </c>
      <c r="I3" s="34"/>
      <c r="J3" s="34"/>
      <c r="K3" s="36"/>
      <c r="L3" s="34" t="s">
        <v>7</v>
      </c>
      <c r="M3" s="34"/>
      <c r="N3" s="34"/>
      <c r="O3" s="36"/>
      <c r="P3" s="59" t="s">
        <v>8</v>
      </c>
      <c r="Q3" s="34" t="s">
        <v>9</v>
      </c>
      <c r="R3" s="34"/>
      <c r="S3" s="36"/>
      <c r="T3" s="59" t="s">
        <v>10</v>
      </c>
    </row>
    <row r="4" s="28" customFormat="1" customHeight="1" spans="1:20">
      <c r="A4" s="34"/>
      <c r="B4" s="34"/>
      <c r="C4" s="34"/>
      <c r="D4" s="34" t="s">
        <v>11</v>
      </c>
      <c r="E4" s="20" t="s">
        <v>12</v>
      </c>
      <c r="F4" s="34" t="s">
        <v>13</v>
      </c>
      <c r="G4" s="36" t="s">
        <v>14</v>
      </c>
      <c r="H4" s="34" t="s">
        <v>11</v>
      </c>
      <c r="I4" s="20" t="s">
        <v>12</v>
      </c>
      <c r="J4" s="34" t="s">
        <v>13</v>
      </c>
      <c r="K4" s="36" t="s">
        <v>14</v>
      </c>
      <c r="L4" s="34" t="s">
        <v>11</v>
      </c>
      <c r="M4" s="20" t="s">
        <v>12</v>
      </c>
      <c r="N4" s="34" t="s">
        <v>13</v>
      </c>
      <c r="O4" s="36" t="s">
        <v>14</v>
      </c>
      <c r="P4" s="60"/>
      <c r="Q4" s="34" t="s">
        <v>15</v>
      </c>
      <c r="R4" s="34" t="s">
        <v>16</v>
      </c>
      <c r="S4" s="36" t="s">
        <v>17</v>
      </c>
      <c r="T4" s="60"/>
    </row>
    <row r="5" s="28" customFormat="1" customHeight="1" spans="1:20">
      <c r="A5" s="34">
        <v>1</v>
      </c>
      <c r="B5" s="61" t="s">
        <v>631</v>
      </c>
      <c r="C5" s="62" t="s">
        <v>632</v>
      </c>
      <c r="D5" s="44">
        <v>2.92</v>
      </c>
      <c r="E5" s="34">
        <f>D5/MAX($D$5:$D$127)*70</f>
        <v>50.8457711442786</v>
      </c>
      <c r="F5" s="34">
        <f>RANK(E5,$E$5:$E$127)</f>
        <v>98</v>
      </c>
      <c r="G5" s="36">
        <f>IFERROR(RANK(E5,$E$5:$E$127)/COUNT($E$5:$E$127),0)</f>
        <v>0.796747967479675</v>
      </c>
      <c r="H5" s="34">
        <v>58</v>
      </c>
      <c r="I5" s="34">
        <f>H5/MAX($H$5:$H$127)*30</f>
        <v>4.24390243902439</v>
      </c>
      <c r="J5" s="34">
        <f>RANK(I5,$I$5:$I$127)</f>
        <v>29</v>
      </c>
      <c r="K5" s="36">
        <f>IFERROR(RANK(I5,$I$5:$I$127)/COUNT($I$5:$I$127),0)</f>
        <v>0.235772357723577</v>
      </c>
      <c r="L5" s="34">
        <v>0</v>
      </c>
      <c r="M5" s="34">
        <f>IF(L5&gt;=50,50,L5)</f>
        <v>0</v>
      </c>
      <c r="N5" s="34">
        <f>RANK(M5,$M$5:$M$127)</f>
        <v>33</v>
      </c>
      <c r="O5" s="36">
        <f>IFERROR(RANK(M5,$M$5:$M$127)/COUNT($M$5:$M$127),0)</f>
        <v>0.268292682926829</v>
      </c>
      <c r="P5" s="34"/>
      <c r="Q5" s="34">
        <f>E5+I5+M5-P5</f>
        <v>55.089673583303</v>
      </c>
      <c r="R5" s="34">
        <f>RANK(Q5,$Q$5:$Q$127)</f>
        <v>96</v>
      </c>
      <c r="S5" s="36">
        <f>IFERROR(RANK(Q5,$Q$5:$Q$127)/COUNT($Q$5:$Q$127),0)</f>
        <v>0.780487804878049</v>
      </c>
      <c r="T5" s="34"/>
    </row>
    <row r="6" s="28" customFormat="1" customHeight="1" spans="1:20">
      <c r="A6" s="34">
        <v>2</v>
      </c>
      <c r="B6" s="61" t="s">
        <v>633</v>
      </c>
      <c r="C6" s="62" t="s">
        <v>634</v>
      </c>
      <c r="D6" s="56">
        <v>3.03</v>
      </c>
      <c r="E6" s="34">
        <f t="shared" ref="E6:E37" si="0">D6/MAX($D$5:$D$127)*70</f>
        <v>52.7611940298507</v>
      </c>
      <c r="F6" s="34">
        <f t="shared" ref="F6:F37" si="1">RANK(E6,$E$5:$E$127)</f>
        <v>91</v>
      </c>
      <c r="G6" s="36">
        <f t="shared" ref="G6:G37" si="2">IFERROR(RANK(E6,$E$5:$E$127)/COUNT($E$5:$E$127),0)</f>
        <v>0.739837398373984</v>
      </c>
      <c r="H6" s="34">
        <v>34</v>
      </c>
      <c r="I6" s="34">
        <f t="shared" ref="I6:I37" si="3">H6/MAX($H$5:$H$127)*30</f>
        <v>2.48780487804878</v>
      </c>
      <c r="J6" s="34">
        <f t="shared" ref="J6:J37" si="4">RANK(I6,$I$5:$I$127)</f>
        <v>90</v>
      </c>
      <c r="K6" s="36">
        <f t="shared" ref="K6:K37" si="5">IFERROR(RANK(I6,$I$5:$I$127)/COUNT($I$5:$I$127),0)</f>
        <v>0.731707317073171</v>
      </c>
      <c r="L6" s="34">
        <v>0</v>
      </c>
      <c r="M6" s="34">
        <f t="shared" ref="M6:M69" si="6">IF(L6&gt;=50,50,L6)</f>
        <v>0</v>
      </c>
      <c r="N6" s="34">
        <f t="shared" ref="N6:N37" si="7">RANK(M6,$M$5:$M$127)</f>
        <v>33</v>
      </c>
      <c r="O6" s="36">
        <f t="shared" ref="O6:O37" si="8">IFERROR(RANK(M6,$M$5:$M$127)/COUNT($M$5:$M$127),0)</f>
        <v>0.268292682926829</v>
      </c>
      <c r="P6" s="34"/>
      <c r="Q6" s="34">
        <f t="shared" ref="Q5:Q18" si="9">E6+I6+M6-P6</f>
        <v>55.2489989078995</v>
      </c>
      <c r="R6" s="34">
        <f t="shared" ref="R6:R37" si="10">RANK(Q6,$Q$5:$Q$127)</f>
        <v>95</v>
      </c>
      <c r="S6" s="36">
        <f t="shared" ref="S6:S37" si="11">IFERROR(RANK(Q6,$Q$5:$Q$127)/COUNT($Q$5:$Q$127),0)</f>
        <v>0.772357723577236</v>
      </c>
      <c r="T6" s="34"/>
    </row>
    <row r="7" s="28" customFormat="1" customHeight="1" spans="1:20">
      <c r="A7" s="34">
        <v>3</v>
      </c>
      <c r="B7" s="61" t="s">
        <v>635</v>
      </c>
      <c r="C7" s="62" t="s">
        <v>636</v>
      </c>
      <c r="D7" s="56">
        <v>3.87</v>
      </c>
      <c r="E7" s="34">
        <f t="shared" si="0"/>
        <v>67.3880597014926</v>
      </c>
      <c r="F7" s="34">
        <f t="shared" si="1"/>
        <v>7</v>
      </c>
      <c r="G7" s="36">
        <f t="shared" si="2"/>
        <v>0.0569105691056911</v>
      </c>
      <c r="H7" s="34">
        <v>43</v>
      </c>
      <c r="I7" s="34">
        <f t="shared" si="3"/>
        <v>3.14634146341463</v>
      </c>
      <c r="J7" s="34">
        <f t="shared" si="4"/>
        <v>44</v>
      </c>
      <c r="K7" s="36">
        <f t="shared" si="5"/>
        <v>0.357723577235772</v>
      </c>
      <c r="L7" s="34">
        <v>0</v>
      </c>
      <c r="M7" s="34">
        <f t="shared" si="6"/>
        <v>0</v>
      </c>
      <c r="N7" s="34">
        <f t="shared" si="7"/>
        <v>33</v>
      </c>
      <c r="O7" s="36">
        <f t="shared" si="8"/>
        <v>0.268292682926829</v>
      </c>
      <c r="P7" s="34"/>
      <c r="Q7" s="34">
        <f t="shared" si="9"/>
        <v>70.5344011649072</v>
      </c>
      <c r="R7" s="34">
        <f t="shared" si="10"/>
        <v>30</v>
      </c>
      <c r="S7" s="36">
        <f t="shared" si="11"/>
        <v>0.24390243902439</v>
      </c>
      <c r="T7" s="34"/>
    </row>
    <row r="8" s="28" customFormat="1" customHeight="1" spans="1:20">
      <c r="A8" s="34">
        <v>4</v>
      </c>
      <c r="B8" s="61" t="s">
        <v>637</v>
      </c>
      <c r="C8" s="62" t="s">
        <v>638</v>
      </c>
      <c r="D8" s="56">
        <v>3.74</v>
      </c>
      <c r="E8" s="34">
        <f t="shared" si="0"/>
        <v>65.1243781094527</v>
      </c>
      <c r="F8" s="34">
        <f t="shared" si="1"/>
        <v>19</v>
      </c>
      <c r="G8" s="36">
        <f t="shared" si="2"/>
        <v>0.154471544715447</v>
      </c>
      <c r="H8" s="34">
        <v>37.5</v>
      </c>
      <c r="I8" s="34">
        <f t="shared" si="3"/>
        <v>2.74390243902439</v>
      </c>
      <c r="J8" s="34">
        <f t="shared" si="4"/>
        <v>75</v>
      </c>
      <c r="K8" s="36">
        <f t="shared" si="5"/>
        <v>0.609756097560976</v>
      </c>
      <c r="L8" s="34">
        <v>0</v>
      </c>
      <c r="M8" s="34">
        <f t="shared" si="6"/>
        <v>0</v>
      </c>
      <c r="N8" s="34">
        <f t="shared" si="7"/>
        <v>33</v>
      </c>
      <c r="O8" s="36">
        <f t="shared" si="8"/>
        <v>0.268292682926829</v>
      </c>
      <c r="P8" s="34"/>
      <c r="Q8" s="34">
        <f t="shared" si="9"/>
        <v>67.8682805484771</v>
      </c>
      <c r="R8" s="34">
        <f t="shared" si="10"/>
        <v>36</v>
      </c>
      <c r="S8" s="36">
        <f t="shared" si="11"/>
        <v>0.292682926829268</v>
      </c>
      <c r="T8" s="34"/>
    </row>
    <row r="9" s="28" customFormat="1" customHeight="1" spans="1:20">
      <c r="A9" s="34">
        <v>5</v>
      </c>
      <c r="B9" s="61" t="s">
        <v>639</v>
      </c>
      <c r="C9" s="62" t="s">
        <v>640</v>
      </c>
      <c r="D9" s="56">
        <v>2.93</v>
      </c>
      <c r="E9" s="34">
        <f t="shared" si="0"/>
        <v>51.0199004975124</v>
      </c>
      <c r="F9" s="34">
        <f t="shared" si="1"/>
        <v>97</v>
      </c>
      <c r="G9" s="36">
        <f t="shared" si="2"/>
        <v>0.788617886178862</v>
      </c>
      <c r="H9" s="34">
        <v>44</v>
      </c>
      <c r="I9" s="34">
        <f t="shared" si="3"/>
        <v>3.21951219512195</v>
      </c>
      <c r="J9" s="34">
        <f t="shared" si="4"/>
        <v>41</v>
      </c>
      <c r="K9" s="36">
        <f t="shared" si="5"/>
        <v>0.333333333333333</v>
      </c>
      <c r="L9" s="34">
        <v>0</v>
      </c>
      <c r="M9" s="34">
        <f t="shared" si="6"/>
        <v>0</v>
      </c>
      <c r="N9" s="34">
        <f t="shared" si="7"/>
        <v>33</v>
      </c>
      <c r="O9" s="36">
        <f t="shared" si="8"/>
        <v>0.268292682926829</v>
      </c>
      <c r="P9" s="34"/>
      <c r="Q9" s="34">
        <f t="shared" si="9"/>
        <v>54.2394126926344</v>
      </c>
      <c r="R9" s="34">
        <f t="shared" si="10"/>
        <v>100</v>
      </c>
      <c r="S9" s="36">
        <f t="shared" si="11"/>
        <v>0.813008130081301</v>
      </c>
      <c r="T9" s="34"/>
    </row>
    <row r="10" s="28" customFormat="1" customHeight="1" spans="1:20">
      <c r="A10" s="34">
        <v>6</v>
      </c>
      <c r="B10" s="61" t="s">
        <v>641</v>
      </c>
      <c r="C10" s="62" t="s">
        <v>642</v>
      </c>
      <c r="D10" s="56">
        <v>3.33</v>
      </c>
      <c r="E10" s="34">
        <f t="shared" si="0"/>
        <v>57.9850746268657</v>
      </c>
      <c r="F10" s="34">
        <f t="shared" si="1"/>
        <v>61</v>
      </c>
      <c r="G10" s="36">
        <f t="shared" si="2"/>
        <v>0.495934959349593</v>
      </c>
      <c r="H10" s="34">
        <v>37</v>
      </c>
      <c r="I10" s="34">
        <f t="shared" si="3"/>
        <v>2.70731707317073</v>
      </c>
      <c r="J10" s="34">
        <f t="shared" si="4"/>
        <v>76</v>
      </c>
      <c r="K10" s="36">
        <f t="shared" si="5"/>
        <v>0.617886178861789</v>
      </c>
      <c r="L10" s="34">
        <v>7.2</v>
      </c>
      <c r="M10" s="34">
        <f t="shared" si="6"/>
        <v>7.2</v>
      </c>
      <c r="N10" s="34">
        <f t="shared" si="7"/>
        <v>27</v>
      </c>
      <c r="O10" s="36">
        <f t="shared" si="8"/>
        <v>0.219512195121951</v>
      </c>
      <c r="P10" s="34"/>
      <c r="Q10" s="34">
        <f t="shared" si="9"/>
        <v>67.8923917000364</v>
      </c>
      <c r="R10" s="34">
        <f t="shared" si="10"/>
        <v>35</v>
      </c>
      <c r="S10" s="36">
        <f t="shared" si="11"/>
        <v>0.284552845528455</v>
      </c>
      <c r="T10" s="34"/>
    </row>
    <row r="11" s="28" customFormat="1" customHeight="1" spans="1:20">
      <c r="A11" s="34">
        <v>7</v>
      </c>
      <c r="B11" s="61" t="s">
        <v>643</v>
      </c>
      <c r="C11" s="62" t="s">
        <v>644</v>
      </c>
      <c r="D11" s="56">
        <v>2.66</v>
      </c>
      <c r="E11" s="34">
        <f t="shared" si="0"/>
        <v>46.318407960199</v>
      </c>
      <c r="F11" s="34">
        <f t="shared" si="1"/>
        <v>108</v>
      </c>
      <c r="G11" s="36">
        <f t="shared" si="2"/>
        <v>0.878048780487805</v>
      </c>
      <c r="H11" s="34">
        <v>62</v>
      </c>
      <c r="I11" s="34">
        <f t="shared" si="3"/>
        <v>4.53658536585366</v>
      </c>
      <c r="J11" s="34">
        <f t="shared" si="4"/>
        <v>26</v>
      </c>
      <c r="K11" s="36">
        <f t="shared" si="5"/>
        <v>0.211382113821138</v>
      </c>
      <c r="L11" s="34">
        <v>0</v>
      </c>
      <c r="M11" s="34">
        <f t="shared" si="6"/>
        <v>0</v>
      </c>
      <c r="N11" s="34">
        <f t="shared" si="7"/>
        <v>33</v>
      </c>
      <c r="O11" s="36">
        <f t="shared" si="8"/>
        <v>0.268292682926829</v>
      </c>
      <c r="P11" s="34"/>
      <c r="Q11" s="34">
        <f t="shared" si="9"/>
        <v>50.8549933260527</v>
      </c>
      <c r="R11" s="34">
        <f t="shared" si="10"/>
        <v>107</v>
      </c>
      <c r="S11" s="36">
        <f t="shared" si="11"/>
        <v>0.869918699186992</v>
      </c>
      <c r="T11" s="34"/>
    </row>
    <row r="12" s="28" customFormat="1" customHeight="1" spans="1:20">
      <c r="A12" s="34">
        <v>8</v>
      </c>
      <c r="B12" s="61" t="s">
        <v>645</v>
      </c>
      <c r="C12" s="62" t="s">
        <v>646</v>
      </c>
      <c r="D12" s="56">
        <v>3.36</v>
      </c>
      <c r="E12" s="34">
        <f t="shared" si="0"/>
        <v>58.5074626865672</v>
      </c>
      <c r="F12" s="34">
        <f t="shared" si="1"/>
        <v>57</v>
      </c>
      <c r="G12" s="36">
        <f t="shared" si="2"/>
        <v>0.463414634146341</v>
      </c>
      <c r="H12" s="34">
        <v>38</v>
      </c>
      <c r="I12" s="34">
        <f t="shared" si="3"/>
        <v>2.78048780487805</v>
      </c>
      <c r="J12" s="34">
        <f t="shared" si="4"/>
        <v>60</v>
      </c>
      <c r="K12" s="36">
        <f t="shared" si="5"/>
        <v>0.48780487804878</v>
      </c>
      <c r="L12" s="34">
        <v>0</v>
      </c>
      <c r="M12" s="34">
        <f t="shared" si="6"/>
        <v>0</v>
      </c>
      <c r="N12" s="34">
        <f t="shared" si="7"/>
        <v>33</v>
      </c>
      <c r="O12" s="36">
        <f t="shared" si="8"/>
        <v>0.268292682926829</v>
      </c>
      <c r="P12" s="34"/>
      <c r="Q12" s="34">
        <f t="shared" si="9"/>
        <v>61.2879504914453</v>
      </c>
      <c r="R12" s="34">
        <f t="shared" si="10"/>
        <v>64</v>
      </c>
      <c r="S12" s="36">
        <f t="shared" si="11"/>
        <v>0.520325203252033</v>
      </c>
      <c r="T12" s="34"/>
    </row>
    <row r="13" s="28" customFormat="1" customHeight="1" spans="1:20">
      <c r="A13" s="34">
        <v>9</v>
      </c>
      <c r="B13" s="61" t="s">
        <v>647</v>
      </c>
      <c r="C13" s="62" t="s">
        <v>648</v>
      </c>
      <c r="D13" s="44">
        <v>2.95</v>
      </c>
      <c r="E13" s="34">
        <f t="shared" si="0"/>
        <v>51.3681592039801</v>
      </c>
      <c r="F13" s="34">
        <f t="shared" si="1"/>
        <v>95</v>
      </c>
      <c r="G13" s="36">
        <f t="shared" si="2"/>
        <v>0.772357723577236</v>
      </c>
      <c r="H13" s="34">
        <v>151.5</v>
      </c>
      <c r="I13" s="34">
        <f t="shared" si="3"/>
        <v>11.0853658536585</v>
      </c>
      <c r="J13" s="34">
        <f t="shared" si="4"/>
        <v>6</v>
      </c>
      <c r="K13" s="36">
        <f t="shared" si="5"/>
        <v>0.0487804878048781</v>
      </c>
      <c r="L13" s="34">
        <v>25.3</v>
      </c>
      <c r="M13" s="34">
        <f t="shared" si="6"/>
        <v>25.3</v>
      </c>
      <c r="N13" s="34">
        <f t="shared" si="7"/>
        <v>11</v>
      </c>
      <c r="O13" s="36">
        <f t="shared" si="8"/>
        <v>0.0894308943089431</v>
      </c>
      <c r="P13" s="34"/>
      <c r="Q13" s="34">
        <f t="shared" si="9"/>
        <v>87.7535250576386</v>
      </c>
      <c r="R13" s="34">
        <f t="shared" si="10"/>
        <v>16</v>
      </c>
      <c r="S13" s="36">
        <f t="shared" si="11"/>
        <v>0.130081300813008</v>
      </c>
      <c r="T13" s="34"/>
    </row>
    <row r="14" s="28" customFormat="1" customHeight="1" spans="1:20">
      <c r="A14" s="34">
        <v>10</v>
      </c>
      <c r="B14" s="61" t="s">
        <v>649</v>
      </c>
      <c r="C14" s="62" t="s">
        <v>650</v>
      </c>
      <c r="D14" s="44">
        <v>3.15</v>
      </c>
      <c r="E14" s="34">
        <f t="shared" si="0"/>
        <v>54.8507462686567</v>
      </c>
      <c r="F14" s="34">
        <f t="shared" si="1"/>
        <v>76</v>
      </c>
      <c r="G14" s="36">
        <f t="shared" si="2"/>
        <v>0.617886178861789</v>
      </c>
      <c r="H14" s="34">
        <v>37</v>
      </c>
      <c r="I14" s="34">
        <f t="shared" si="3"/>
        <v>2.70731707317073</v>
      </c>
      <c r="J14" s="34">
        <f t="shared" si="4"/>
        <v>76</v>
      </c>
      <c r="K14" s="36">
        <f t="shared" si="5"/>
        <v>0.617886178861789</v>
      </c>
      <c r="L14" s="34">
        <v>0</v>
      </c>
      <c r="M14" s="34">
        <f t="shared" si="6"/>
        <v>0</v>
      </c>
      <c r="N14" s="34">
        <f t="shared" si="7"/>
        <v>33</v>
      </c>
      <c r="O14" s="36">
        <f t="shared" si="8"/>
        <v>0.268292682926829</v>
      </c>
      <c r="P14" s="34"/>
      <c r="Q14" s="34">
        <f t="shared" si="9"/>
        <v>57.5580633418274</v>
      </c>
      <c r="R14" s="34">
        <f t="shared" si="10"/>
        <v>83</v>
      </c>
      <c r="S14" s="36">
        <f t="shared" si="11"/>
        <v>0.67479674796748</v>
      </c>
      <c r="T14" s="34"/>
    </row>
    <row r="15" s="28" customFormat="1" customHeight="1" spans="1:20">
      <c r="A15" s="34">
        <v>11</v>
      </c>
      <c r="B15" s="61" t="s">
        <v>651</v>
      </c>
      <c r="C15" s="62" t="s">
        <v>652</v>
      </c>
      <c r="D15" s="44">
        <v>3.27</v>
      </c>
      <c r="E15" s="34">
        <f t="shared" si="0"/>
        <v>56.9402985074627</v>
      </c>
      <c r="F15" s="34">
        <f t="shared" si="1"/>
        <v>66</v>
      </c>
      <c r="G15" s="36">
        <f t="shared" si="2"/>
        <v>0.536585365853659</v>
      </c>
      <c r="H15" s="34">
        <v>79</v>
      </c>
      <c r="I15" s="34">
        <f t="shared" si="3"/>
        <v>5.78048780487805</v>
      </c>
      <c r="J15" s="34">
        <f t="shared" si="4"/>
        <v>16</v>
      </c>
      <c r="K15" s="36">
        <f t="shared" si="5"/>
        <v>0.130081300813008</v>
      </c>
      <c r="L15" s="34">
        <v>0</v>
      </c>
      <c r="M15" s="34">
        <f t="shared" si="6"/>
        <v>0</v>
      </c>
      <c r="N15" s="34">
        <f t="shared" si="7"/>
        <v>33</v>
      </c>
      <c r="O15" s="36">
        <f t="shared" si="8"/>
        <v>0.268292682926829</v>
      </c>
      <c r="P15" s="34"/>
      <c r="Q15" s="34">
        <f t="shared" si="9"/>
        <v>62.7207863123407</v>
      </c>
      <c r="R15" s="34">
        <f t="shared" si="10"/>
        <v>57</v>
      </c>
      <c r="S15" s="36">
        <f t="shared" si="11"/>
        <v>0.463414634146341</v>
      </c>
      <c r="T15" s="34"/>
    </row>
    <row r="16" s="28" customFormat="1" customHeight="1" spans="1:20">
      <c r="A16" s="34">
        <v>12</v>
      </c>
      <c r="B16" s="61" t="s">
        <v>653</v>
      </c>
      <c r="C16" s="62" t="s">
        <v>654</v>
      </c>
      <c r="D16" s="44">
        <v>2.05</v>
      </c>
      <c r="E16" s="34">
        <f t="shared" si="0"/>
        <v>35.6965174129353</v>
      </c>
      <c r="F16" s="34">
        <f t="shared" si="1"/>
        <v>120</v>
      </c>
      <c r="G16" s="36">
        <f t="shared" si="2"/>
        <v>0.975609756097561</v>
      </c>
      <c r="H16" s="34">
        <v>38</v>
      </c>
      <c r="I16" s="34">
        <f t="shared" si="3"/>
        <v>2.78048780487805</v>
      </c>
      <c r="J16" s="34">
        <f t="shared" si="4"/>
        <v>60</v>
      </c>
      <c r="K16" s="36">
        <f t="shared" si="5"/>
        <v>0.48780487804878</v>
      </c>
      <c r="L16" s="34">
        <v>0</v>
      </c>
      <c r="M16" s="34">
        <f t="shared" si="6"/>
        <v>0</v>
      </c>
      <c r="N16" s="34">
        <f t="shared" si="7"/>
        <v>33</v>
      </c>
      <c r="O16" s="36">
        <f t="shared" si="8"/>
        <v>0.268292682926829</v>
      </c>
      <c r="P16" s="34"/>
      <c r="Q16" s="34">
        <f t="shared" si="9"/>
        <v>38.4770052178133</v>
      </c>
      <c r="R16" s="34">
        <f t="shared" si="10"/>
        <v>120</v>
      </c>
      <c r="S16" s="36">
        <f t="shared" si="11"/>
        <v>0.975609756097561</v>
      </c>
      <c r="T16" s="34"/>
    </row>
    <row r="17" s="28" customFormat="1" customHeight="1" spans="1:20">
      <c r="A17" s="34">
        <v>13</v>
      </c>
      <c r="B17" s="61" t="s">
        <v>655</v>
      </c>
      <c r="C17" s="62" t="s">
        <v>656</v>
      </c>
      <c r="D17" s="44">
        <v>3.51</v>
      </c>
      <c r="E17" s="34">
        <f t="shared" si="0"/>
        <v>61.1194029850746</v>
      </c>
      <c r="F17" s="34">
        <f t="shared" si="1"/>
        <v>39</v>
      </c>
      <c r="G17" s="36">
        <f t="shared" si="2"/>
        <v>0.317073170731707</v>
      </c>
      <c r="H17" s="34">
        <v>36</v>
      </c>
      <c r="I17" s="34">
        <f t="shared" si="3"/>
        <v>2.63414634146341</v>
      </c>
      <c r="J17" s="34">
        <f t="shared" si="4"/>
        <v>80</v>
      </c>
      <c r="K17" s="36">
        <f t="shared" si="5"/>
        <v>0.650406504065041</v>
      </c>
      <c r="L17" s="34">
        <v>0</v>
      </c>
      <c r="M17" s="34">
        <f t="shared" si="6"/>
        <v>0</v>
      </c>
      <c r="N17" s="34">
        <f t="shared" si="7"/>
        <v>33</v>
      </c>
      <c r="O17" s="36">
        <f t="shared" si="8"/>
        <v>0.268292682926829</v>
      </c>
      <c r="P17" s="34"/>
      <c r="Q17" s="34">
        <f t="shared" si="9"/>
        <v>63.753549326538</v>
      </c>
      <c r="R17" s="34">
        <f t="shared" si="10"/>
        <v>52</v>
      </c>
      <c r="S17" s="36">
        <f t="shared" si="11"/>
        <v>0.422764227642276</v>
      </c>
      <c r="T17" s="34"/>
    </row>
    <row r="18" s="28" customFormat="1" customHeight="1" spans="1:20">
      <c r="A18" s="34">
        <v>14</v>
      </c>
      <c r="B18" s="61" t="s">
        <v>657</v>
      </c>
      <c r="C18" s="62" t="s">
        <v>658</v>
      </c>
      <c r="D18" s="44">
        <v>3.82</v>
      </c>
      <c r="E18" s="34">
        <f t="shared" si="0"/>
        <v>66.5174129353234</v>
      </c>
      <c r="F18" s="34">
        <f t="shared" si="1"/>
        <v>11</v>
      </c>
      <c r="G18" s="36">
        <f t="shared" si="2"/>
        <v>0.0894308943089431</v>
      </c>
      <c r="H18" s="34">
        <v>74.5</v>
      </c>
      <c r="I18" s="34">
        <f t="shared" si="3"/>
        <v>5.45121951219512</v>
      </c>
      <c r="J18" s="34">
        <f t="shared" si="4"/>
        <v>19</v>
      </c>
      <c r="K18" s="36">
        <f t="shared" si="5"/>
        <v>0.154471544715447</v>
      </c>
      <c r="L18" s="34">
        <v>19.5</v>
      </c>
      <c r="M18" s="34">
        <f t="shared" si="6"/>
        <v>19.5</v>
      </c>
      <c r="N18" s="34">
        <f t="shared" si="7"/>
        <v>15</v>
      </c>
      <c r="O18" s="36">
        <f t="shared" si="8"/>
        <v>0.121951219512195</v>
      </c>
      <c r="P18" s="34"/>
      <c r="Q18" s="34">
        <f t="shared" si="9"/>
        <v>91.4686324475185</v>
      </c>
      <c r="R18" s="34">
        <f t="shared" si="10"/>
        <v>13</v>
      </c>
      <c r="S18" s="36">
        <f t="shared" si="11"/>
        <v>0.105691056910569</v>
      </c>
      <c r="T18" s="34"/>
    </row>
    <row r="19" s="28" customFormat="1" customHeight="1" spans="1:20">
      <c r="A19" s="34">
        <v>15</v>
      </c>
      <c r="B19" s="61" t="s">
        <v>659</v>
      </c>
      <c r="C19" s="62" t="s">
        <v>660</v>
      </c>
      <c r="D19" s="44">
        <v>3.14</v>
      </c>
      <c r="E19" s="34">
        <f t="shared" si="0"/>
        <v>54.6766169154229</v>
      </c>
      <c r="F19" s="34">
        <f t="shared" si="1"/>
        <v>78</v>
      </c>
      <c r="G19" s="36">
        <f t="shared" si="2"/>
        <v>0.634146341463415</v>
      </c>
      <c r="H19" s="34">
        <v>36</v>
      </c>
      <c r="I19" s="34">
        <f t="shared" si="3"/>
        <v>2.63414634146341</v>
      </c>
      <c r="J19" s="34">
        <f t="shared" si="4"/>
        <v>80</v>
      </c>
      <c r="K19" s="36">
        <f t="shared" si="5"/>
        <v>0.650406504065041</v>
      </c>
      <c r="L19" s="34">
        <v>0</v>
      </c>
      <c r="M19" s="34">
        <f t="shared" si="6"/>
        <v>0</v>
      </c>
      <c r="N19" s="34">
        <f t="shared" si="7"/>
        <v>33</v>
      </c>
      <c r="O19" s="36">
        <f t="shared" si="8"/>
        <v>0.268292682926829</v>
      </c>
      <c r="P19" s="34"/>
      <c r="Q19" s="34">
        <f t="shared" ref="Q19:Q42" si="12">E19+I19+M19-P19</f>
        <v>57.3107632568863</v>
      </c>
      <c r="R19" s="34">
        <f t="shared" si="10"/>
        <v>84</v>
      </c>
      <c r="S19" s="36">
        <f t="shared" si="11"/>
        <v>0.682926829268293</v>
      </c>
      <c r="T19" s="34"/>
    </row>
    <row r="20" s="28" customFormat="1" customHeight="1" spans="1:20">
      <c r="A20" s="34">
        <v>16</v>
      </c>
      <c r="B20" s="61" t="s">
        <v>661</v>
      </c>
      <c r="C20" s="62" t="s">
        <v>662</v>
      </c>
      <c r="D20" s="44">
        <v>2.86</v>
      </c>
      <c r="E20" s="34">
        <f t="shared" si="0"/>
        <v>49.8009950248756</v>
      </c>
      <c r="F20" s="34">
        <f t="shared" si="1"/>
        <v>103</v>
      </c>
      <c r="G20" s="36">
        <f t="shared" si="2"/>
        <v>0.83739837398374</v>
      </c>
      <c r="H20" s="34">
        <v>80</v>
      </c>
      <c r="I20" s="34">
        <f t="shared" si="3"/>
        <v>5.85365853658537</v>
      </c>
      <c r="J20" s="34">
        <f t="shared" si="4"/>
        <v>15</v>
      </c>
      <c r="K20" s="36">
        <f t="shared" si="5"/>
        <v>0.121951219512195</v>
      </c>
      <c r="L20" s="34">
        <v>0</v>
      </c>
      <c r="M20" s="34">
        <f t="shared" si="6"/>
        <v>0</v>
      </c>
      <c r="N20" s="34">
        <f t="shared" si="7"/>
        <v>33</v>
      </c>
      <c r="O20" s="36">
        <f t="shared" si="8"/>
        <v>0.268292682926829</v>
      </c>
      <c r="P20" s="34"/>
      <c r="Q20" s="34">
        <f t="shared" si="12"/>
        <v>55.654653561461</v>
      </c>
      <c r="R20" s="34">
        <f t="shared" si="10"/>
        <v>93</v>
      </c>
      <c r="S20" s="36">
        <f t="shared" si="11"/>
        <v>0.75609756097561</v>
      </c>
      <c r="T20" s="34"/>
    </row>
    <row r="21" s="28" customFormat="1" customHeight="1" spans="1:20">
      <c r="A21" s="34">
        <v>17</v>
      </c>
      <c r="B21" s="61" t="s">
        <v>663</v>
      </c>
      <c r="C21" s="62" t="s">
        <v>664</v>
      </c>
      <c r="D21" s="44">
        <v>3.13</v>
      </c>
      <c r="E21" s="34">
        <f t="shared" si="0"/>
        <v>54.5024875621891</v>
      </c>
      <c r="F21" s="34">
        <f t="shared" si="1"/>
        <v>79</v>
      </c>
      <c r="G21" s="36">
        <f t="shared" si="2"/>
        <v>0.642276422764228</v>
      </c>
      <c r="H21" s="34">
        <v>36</v>
      </c>
      <c r="I21" s="34">
        <f t="shared" si="3"/>
        <v>2.63414634146341</v>
      </c>
      <c r="J21" s="34">
        <f t="shared" si="4"/>
        <v>80</v>
      </c>
      <c r="K21" s="36">
        <f t="shared" si="5"/>
        <v>0.650406504065041</v>
      </c>
      <c r="L21" s="34">
        <v>0</v>
      </c>
      <c r="M21" s="34">
        <f t="shared" si="6"/>
        <v>0</v>
      </c>
      <c r="N21" s="34">
        <f t="shared" si="7"/>
        <v>33</v>
      </c>
      <c r="O21" s="36">
        <f t="shared" si="8"/>
        <v>0.268292682926829</v>
      </c>
      <c r="P21" s="34"/>
      <c r="Q21" s="34">
        <f t="shared" si="12"/>
        <v>57.1366339036525</v>
      </c>
      <c r="R21" s="34">
        <f t="shared" si="10"/>
        <v>85</v>
      </c>
      <c r="S21" s="36">
        <f t="shared" si="11"/>
        <v>0.691056910569106</v>
      </c>
      <c r="T21" s="34"/>
    </row>
    <row r="22" s="28" customFormat="1" customHeight="1" spans="1:20">
      <c r="A22" s="34">
        <v>18</v>
      </c>
      <c r="B22" s="61" t="s">
        <v>665</v>
      </c>
      <c r="C22" s="62" t="s">
        <v>666</v>
      </c>
      <c r="D22" s="44">
        <v>3.22</v>
      </c>
      <c r="E22" s="34">
        <f t="shared" si="0"/>
        <v>56.0696517412935</v>
      </c>
      <c r="F22" s="34">
        <f t="shared" si="1"/>
        <v>69</v>
      </c>
      <c r="G22" s="36">
        <f t="shared" si="2"/>
        <v>0.560975609756098</v>
      </c>
      <c r="H22" s="34">
        <v>34</v>
      </c>
      <c r="I22" s="34">
        <f t="shared" si="3"/>
        <v>2.48780487804878</v>
      </c>
      <c r="J22" s="34">
        <f t="shared" si="4"/>
        <v>90</v>
      </c>
      <c r="K22" s="36">
        <f t="shared" si="5"/>
        <v>0.731707317073171</v>
      </c>
      <c r="L22" s="34">
        <v>0</v>
      </c>
      <c r="M22" s="34">
        <f t="shared" si="6"/>
        <v>0</v>
      </c>
      <c r="N22" s="34">
        <f t="shared" si="7"/>
        <v>33</v>
      </c>
      <c r="O22" s="36">
        <f t="shared" si="8"/>
        <v>0.268292682926829</v>
      </c>
      <c r="P22" s="34"/>
      <c r="Q22" s="34">
        <f t="shared" si="12"/>
        <v>58.5574566193423</v>
      </c>
      <c r="R22" s="34">
        <f t="shared" si="10"/>
        <v>78</v>
      </c>
      <c r="S22" s="36">
        <f t="shared" si="11"/>
        <v>0.634146341463415</v>
      </c>
      <c r="T22" s="34"/>
    </row>
    <row r="23" s="28" customFormat="1" customHeight="1" spans="1:20">
      <c r="A23" s="34">
        <v>19</v>
      </c>
      <c r="B23" s="61" t="s">
        <v>667</v>
      </c>
      <c r="C23" s="62" t="s">
        <v>668</v>
      </c>
      <c r="D23" s="44">
        <v>4</v>
      </c>
      <c r="E23" s="34">
        <f t="shared" si="0"/>
        <v>69.6517412935324</v>
      </c>
      <c r="F23" s="34">
        <f t="shared" si="1"/>
        <v>2</v>
      </c>
      <c r="G23" s="36">
        <f t="shared" si="2"/>
        <v>0.016260162601626</v>
      </c>
      <c r="H23" s="34">
        <v>48</v>
      </c>
      <c r="I23" s="34">
        <f t="shared" si="3"/>
        <v>3.51219512195122</v>
      </c>
      <c r="J23" s="34">
        <f t="shared" si="4"/>
        <v>34</v>
      </c>
      <c r="K23" s="36">
        <f t="shared" si="5"/>
        <v>0.276422764227642</v>
      </c>
      <c r="L23" s="34">
        <v>10.2</v>
      </c>
      <c r="M23" s="34">
        <f t="shared" si="6"/>
        <v>10.2</v>
      </c>
      <c r="N23" s="34">
        <f t="shared" si="7"/>
        <v>22</v>
      </c>
      <c r="O23" s="36">
        <f t="shared" si="8"/>
        <v>0.178861788617886</v>
      </c>
      <c r="P23" s="34"/>
      <c r="Q23" s="34">
        <f t="shared" si="12"/>
        <v>83.3639364154836</v>
      </c>
      <c r="R23" s="34">
        <f t="shared" si="10"/>
        <v>20</v>
      </c>
      <c r="S23" s="36">
        <f t="shared" si="11"/>
        <v>0.16260162601626</v>
      </c>
      <c r="T23" s="34"/>
    </row>
    <row r="24" s="28" customFormat="1" customHeight="1" spans="1:20">
      <c r="A24" s="34">
        <v>20</v>
      </c>
      <c r="B24" s="61" t="s">
        <v>669</v>
      </c>
      <c r="C24" s="62" t="s">
        <v>670</v>
      </c>
      <c r="D24" s="44">
        <v>1.95</v>
      </c>
      <c r="E24" s="34">
        <f t="shared" si="0"/>
        <v>33.955223880597</v>
      </c>
      <c r="F24" s="34">
        <f t="shared" si="1"/>
        <v>122</v>
      </c>
      <c r="G24" s="36">
        <f t="shared" si="2"/>
        <v>0.991869918699187</v>
      </c>
      <c r="H24" s="34">
        <v>24</v>
      </c>
      <c r="I24" s="34">
        <f t="shared" si="3"/>
        <v>1.75609756097561</v>
      </c>
      <c r="J24" s="34">
        <f t="shared" si="4"/>
        <v>118</v>
      </c>
      <c r="K24" s="36">
        <f t="shared" si="5"/>
        <v>0.959349593495935</v>
      </c>
      <c r="L24" s="34">
        <v>0</v>
      </c>
      <c r="M24" s="34">
        <f t="shared" si="6"/>
        <v>0</v>
      </c>
      <c r="N24" s="34">
        <f t="shared" si="7"/>
        <v>33</v>
      </c>
      <c r="O24" s="36">
        <f t="shared" si="8"/>
        <v>0.268292682926829</v>
      </c>
      <c r="P24" s="34"/>
      <c r="Q24" s="34">
        <f t="shared" si="12"/>
        <v>35.7113214415726</v>
      </c>
      <c r="R24" s="34">
        <f t="shared" si="10"/>
        <v>122</v>
      </c>
      <c r="S24" s="36">
        <f t="shared" si="11"/>
        <v>0.991869918699187</v>
      </c>
      <c r="T24" s="34"/>
    </row>
    <row r="25" s="28" customFormat="1" customHeight="1" spans="1:20">
      <c r="A25" s="34">
        <v>21</v>
      </c>
      <c r="B25" s="61" t="s">
        <v>671</v>
      </c>
      <c r="C25" s="62" t="s">
        <v>672</v>
      </c>
      <c r="D25" s="44">
        <v>2.39</v>
      </c>
      <c r="E25" s="34">
        <f t="shared" si="0"/>
        <v>41.6169154228856</v>
      </c>
      <c r="F25" s="34">
        <f t="shared" si="1"/>
        <v>118</v>
      </c>
      <c r="G25" s="36">
        <f t="shared" si="2"/>
        <v>0.959349593495935</v>
      </c>
      <c r="H25" s="34">
        <v>30</v>
      </c>
      <c r="I25" s="34">
        <f t="shared" si="3"/>
        <v>2.19512195121951</v>
      </c>
      <c r="J25" s="34">
        <f t="shared" si="4"/>
        <v>112</v>
      </c>
      <c r="K25" s="36">
        <f t="shared" si="5"/>
        <v>0.910569105691057</v>
      </c>
      <c r="L25" s="34">
        <v>0</v>
      </c>
      <c r="M25" s="34">
        <f t="shared" si="6"/>
        <v>0</v>
      </c>
      <c r="N25" s="34">
        <f t="shared" si="7"/>
        <v>33</v>
      </c>
      <c r="O25" s="36">
        <f t="shared" si="8"/>
        <v>0.268292682926829</v>
      </c>
      <c r="P25" s="34"/>
      <c r="Q25" s="34">
        <f t="shared" si="12"/>
        <v>43.8120373741051</v>
      </c>
      <c r="R25" s="34">
        <f t="shared" si="10"/>
        <v>118</v>
      </c>
      <c r="S25" s="36">
        <f t="shared" si="11"/>
        <v>0.959349593495935</v>
      </c>
      <c r="T25" s="34"/>
    </row>
    <row r="26" s="28" customFormat="1" customHeight="1" spans="1:20">
      <c r="A26" s="34">
        <v>22</v>
      </c>
      <c r="B26" s="61" t="s">
        <v>673</v>
      </c>
      <c r="C26" s="62" t="s">
        <v>674</v>
      </c>
      <c r="D26" s="44">
        <v>3.52</v>
      </c>
      <c r="E26" s="34">
        <f t="shared" si="0"/>
        <v>61.2935323383085</v>
      </c>
      <c r="F26" s="34">
        <f t="shared" si="1"/>
        <v>38</v>
      </c>
      <c r="G26" s="36">
        <f t="shared" si="2"/>
        <v>0.308943089430894</v>
      </c>
      <c r="H26" s="34">
        <v>36</v>
      </c>
      <c r="I26" s="34">
        <f t="shared" si="3"/>
        <v>2.63414634146341</v>
      </c>
      <c r="J26" s="34">
        <f t="shared" si="4"/>
        <v>80</v>
      </c>
      <c r="K26" s="36">
        <f t="shared" si="5"/>
        <v>0.650406504065041</v>
      </c>
      <c r="L26" s="34">
        <v>0</v>
      </c>
      <c r="M26" s="34">
        <f t="shared" si="6"/>
        <v>0</v>
      </c>
      <c r="N26" s="34">
        <f t="shared" si="7"/>
        <v>33</v>
      </c>
      <c r="O26" s="36">
        <f t="shared" si="8"/>
        <v>0.268292682926829</v>
      </c>
      <c r="P26" s="34"/>
      <c r="Q26" s="34">
        <f t="shared" si="12"/>
        <v>63.9276786797719</v>
      </c>
      <c r="R26" s="34">
        <f t="shared" si="10"/>
        <v>50</v>
      </c>
      <c r="S26" s="36">
        <f t="shared" si="11"/>
        <v>0.40650406504065</v>
      </c>
      <c r="T26" s="34"/>
    </row>
    <row r="27" s="28" customFormat="1" customHeight="1" spans="1:20">
      <c r="A27" s="34">
        <v>23</v>
      </c>
      <c r="B27" s="61" t="s">
        <v>675</v>
      </c>
      <c r="C27" s="62" t="s">
        <v>676</v>
      </c>
      <c r="D27" s="44">
        <v>1.69</v>
      </c>
      <c r="E27" s="34">
        <f t="shared" si="0"/>
        <v>29.4278606965174</v>
      </c>
      <c r="F27" s="34">
        <f t="shared" si="1"/>
        <v>123</v>
      </c>
      <c r="G27" s="36">
        <f t="shared" si="2"/>
        <v>1</v>
      </c>
      <c r="H27" s="34">
        <v>10</v>
      </c>
      <c r="I27" s="34">
        <f t="shared" si="3"/>
        <v>0.731707317073171</v>
      </c>
      <c r="J27" s="34">
        <f t="shared" si="4"/>
        <v>120</v>
      </c>
      <c r="K27" s="36">
        <f t="shared" si="5"/>
        <v>0.975609756097561</v>
      </c>
      <c r="L27" s="34">
        <v>0</v>
      </c>
      <c r="M27" s="34">
        <f t="shared" si="6"/>
        <v>0</v>
      </c>
      <c r="N27" s="34">
        <f t="shared" si="7"/>
        <v>33</v>
      </c>
      <c r="O27" s="36">
        <f t="shared" si="8"/>
        <v>0.268292682926829</v>
      </c>
      <c r="P27" s="34"/>
      <c r="Q27" s="34">
        <f t="shared" si="12"/>
        <v>30.1595680135906</v>
      </c>
      <c r="R27" s="34">
        <f t="shared" si="10"/>
        <v>123</v>
      </c>
      <c r="S27" s="36">
        <f t="shared" si="11"/>
        <v>1</v>
      </c>
      <c r="T27" s="34"/>
    </row>
    <row r="28" s="28" customFormat="1" customHeight="1" spans="1:20">
      <c r="A28" s="34">
        <v>24</v>
      </c>
      <c r="B28" s="61" t="s">
        <v>677</v>
      </c>
      <c r="C28" s="62" t="s">
        <v>678</v>
      </c>
      <c r="D28" s="44">
        <v>3.08</v>
      </c>
      <c r="E28" s="34">
        <f t="shared" si="0"/>
        <v>53.6318407960199</v>
      </c>
      <c r="F28" s="34">
        <f t="shared" si="1"/>
        <v>86</v>
      </c>
      <c r="G28" s="36">
        <f t="shared" si="2"/>
        <v>0.699186991869919</v>
      </c>
      <c r="H28" s="34">
        <v>45</v>
      </c>
      <c r="I28" s="34">
        <f t="shared" si="3"/>
        <v>3.29268292682927</v>
      </c>
      <c r="J28" s="34">
        <f t="shared" si="4"/>
        <v>38</v>
      </c>
      <c r="K28" s="36">
        <f t="shared" si="5"/>
        <v>0.308943089430894</v>
      </c>
      <c r="L28" s="34">
        <v>0</v>
      </c>
      <c r="M28" s="34">
        <f t="shared" si="6"/>
        <v>0</v>
      </c>
      <c r="N28" s="34">
        <f t="shared" si="7"/>
        <v>33</v>
      </c>
      <c r="O28" s="36">
        <f t="shared" si="8"/>
        <v>0.268292682926829</v>
      </c>
      <c r="P28" s="34"/>
      <c r="Q28" s="34">
        <f t="shared" si="12"/>
        <v>56.9245237228492</v>
      </c>
      <c r="R28" s="34">
        <f t="shared" si="10"/>
        <v>87</v>
      </c>
      <c r="S28" s="36">
        <f t="shared" si="11"/>
        <v>0.707317073170732</v>
      </c>
      <c r="T28" s="34"/>
    </row>
    <row r="29" s="28" customFormat="1" customHeight="1" spans="1:20">
      <c r="A29" s="34">
        <v>25</v>
      </c>
      <c r="B29" s="61" t="s">
        <v>679</v>
      </c>
      <c r="C29" s="62" t="s">
        <v>680</v>
      </c>
      <c r="D29" s="44">
        <v>3.36</v>
      </c>
      <c r="E29" s="34">
        <f t="shared" si="0"/>
        <v>58.5074626865672</v>
      </c>
      <c r="F29" s="34">
        <f t="shared" si="1"/>
        <v>57</v>
      </c>
      <c r="G29" s="36">
        <f t="shared" si="2"/>
        <v>0.463414634146341</v>
      </c>
      <c r="H29" s="34">
        <v>104</v>
      </c>
      <c r="I29" s="34">
        <f t="shared" si="3"/>
        <v>7.60975609756098</v>
      </c>
      <c r="J29" s="34">
        <f t="shared" si="4"/>
        <v>10</v>
      </c>
      <c r="K29" s="36">
        <f t="shared" si="5"/>
        <v>0.0813008130081301</v>
      </c>
      <c r="L29" s="34">
        <v>9.1</v>
      </c>
      <c r="M29" s="34">
        <f t="shared" si="6"/>
        <v>9.1</v>
      </c>
      <c r="N29" s="34">
        <f t="shared" si="7"/>
        <v>24</v>
      </c>
      <c r="O29" s="36">
        <f t="shared" si="8"/>
        <v>0.195121951219512</v>
      </c>
      <c r="P29" s="34"/>
      <c r="Q29" s="34">
        <f t="shared" si="12"/>
        <v>75.2172187841282</v>
      </c>
      <c r="R29" s="34">
        <f t="shared" si="10"/>
        <v>26</v>
      </c>
      <c r="S29" s="36">
        <f t="shared" si="11"/>
        <v>0.211382113821138</v>
      </c>
      <c r="T29" s="34"/>
    </row>
    <row r="30" s="28" customFormat="1" customHeight="1" spans="1:20">
      <c r="A30" s="34">
        <v>26</v>
      </c>
      <c r="B30" s="61" t="s">
        <v>681</v>
      </c>
      <c r="C30" s="62" t="s">
        <v>682</v>
      </c>
      <c r="D30" s="44">
        <v>3.32</v>
      </c>
      <c r="E30" s="34">
        <f t="shared" si="0"/>
        <v>57.8109452736318</v>
      </c>
      <c r="F30" s="34">
        <f t="shared" si="1"/>
        <v>62</v>
      </c>
      <c r="G30" s="36">
        <f t="shared" si="2"/>
        <v>0.504065040650406</v>
      </c>
      <c r="H30" s="34">
        <v>36.5</v>
      </c>
      <c r="I30" s="34">
        <f t="shared" si="3"/>
        <v>2.67073170731707</v>
      </c>
      <c r="J30" s="34">
        <f t="shared" si="4"/>
        <v>79</v>
      </c>
      <c r="K30" s="36">
        <f t="shared" si="5"/>
        <v>0.642276422764228</v>
      </c>
      <c r="L30" s="34">
        <v>0</v>
      </c>
      <c r="M30" s="34">
        <f t="shared" si="6"/>
        <v>0</v>
      </c>
      <c r="N30" s="34">
        <f t="shared" si="7"/>
        <v>33</v>
      </c>
      <c r="O30" s="36">
        <f t="shared" si="8"/>
        <v>0.268292682926829</v>
      </c>
      <c r="P30" s="34"/>
      <c r="Q30" s="34">
        <f t="shared" si="12"/>
        <v>60.4816769809489</v>
      </c>
      <c r="R30" s="34">
        <f t="shared" si="10"/>
        <v>68</v>
      </c>
      <c r="S30" s="36">
        <f t="shared" si="11"/>
        <v>0.552845528455285</v>
      </c>
      <c r="T30" s="34"/>
    </row>
    <row r="31" s="28" customFormat="1" customHeight="1" spans="1:20">
      <c r="A31" s="34">
        <v>27</v>
      </c>
      <c r="B31" s="61" t="s">
        <v>683</v>
      </c>
      <c r="C31" s="62" t="s">
        <v>684</v>
      </c>
      <c r="D31" s="44">
        <v>3.45</v>
      </c>
      <c r="E31" s="34">
        <f t="shared" si="0"/>
        <v>60.0746268656717</v>
      </c>
      <c r="F31" s="34">
        <f t="shared" si="1"/>
        <v>47</v>
      </c>
      <c r="G31" s="36">
        <f t="shared" si="2"/>
        <v>0.382113821138211</v>
      </c>
      <c r="H31" s="34">
        <v>39</v>
      </c>
      <c r="I31" s="34">
        <f t="shared" si="3"/>
        <v>2.85365853658537</v>
      </c>
      <c r="J31" s="34">
        <f t="shared" si="4"/>
        <v>54</v>
      </c>
      <c r="K31" s="36">
        <f t="shared" si="5"/>
        <v>0.439024390243902</v>
      </c>
      <c r="L31" s="34">
        <v>0</v>
      </c>
      <c r="M31" s="34">
        <f t="shared" si="6"/>
        <v>0</v>
      </c>
      <c r="N31" s="34">
        <f t="shared" si="7"/>
        <v>33</v>
      </c>
      <c r="O31" s="36">
        <f t="shared" si="8"/>
        <v>0.268292682926829</v>
      </c>
      <c r="P31" s="34"/>
      <c r="Q31" s="34">
        <f t="shared" si="12"/>
        <v>62.9282854022571</v>
      </c>
      <c r="R31" s="34">
        <f t="shared" si="10"/>
        <v>54</v>
      </c>
      <c r="S31" s="36">
        <f t="shared" si="11"/>
        <v>0.439024390243902</v>
      </c>
      <c r="T31" s="34"/>
    </row>
    <row r="32" s="28" customFormat="1" customHeight="1" spans="1:20">
      <c r="A32" s="34">
        <v>28</v>
      </c>
      <c r="B32" s="61" t="s">
        <v>685</v>
      </c>
      <c r="C32" s="62" t="s">
        <v>686</v>
      </c>
      <c r="D32" s="44">
        <v>3.35</v>
      </c>
      <c r="E32" s="34">
        <f t="shared" si="0"/>
        <v>58.3333333333333</v>
      </c>
      <c r="F32" s="34">
        <f t="shared" si="1"/>
        <v>60</v>
      </c>
      <c r="G32" s="36">
        <f t="shared" si="2"/>
        <v>0.48780487804878</v>
      </c>
      <c r="H32" s="34">
        <v>34</v>
      </c>
      <c r="I32" s="34">
        <f t="shared" si="3"/>
        <v>2.48780487804878</v>
      </c>
      <c r="J32" s="34">
        <f t="shared" si="4"/>
        <v>90</v>
      </c>
      <c r="K32" s="36">
        <f t="shared" si="5"/>
        <v>0.731707317073171</v>
      </c>
      <c r="L32" s="34">
        <v>0</v>
      </c>
      <c r="M32" s="34">
        <f t="shared" si="6"/>
        <v>0</v>
      </c>
      <c r="N32" s="34">
        <f t="shared" si="7"/>
        <v>33</v>
      </c>
      <c r="O32" s="36">
        <f t="shared" si="8"/>
        <v>0.268292682926829</v>
      </c>
      <c r="P32" s="34"/>
      <c r="Q32" s="34">
        <f t="shared" si="12"/>
        <v>60.8211382113821</v>
      </c>
      <c r="R32" s="34">
        <f t="shared" si="10"/>
        <v>67</v>
      </c>
      <c r="S32" s="36">
        <f t="shared" si="11"/>
        <v>0.544715447154472</v>
      </c>
      <c r="T32" s="34"/>
    </row>
    <row r="33" s="28" customFormat="1" customHeight="1" spans="1:20">
      <c r="A33" s="34">
        <v>29</v>
      </c>
      <c r="B33" s="61" t="s">
        <v>687</v>
      </c>
      <c r="C33" s="62" t="s">
        <v>688</v>
      </c>
      <c r="D33" s="44">
        <v>3.86</v>
      </c>
      <c r="E33" s="34">
        <f t="shared" si="0"/>
        <v>67.2139303482587</v>
      </c>
      <c r="F33" s="34">
        <f t="shared" si="1"/>
        <v>9</v>
      </c>
      <c r="G33" s="36">
        <f t="shared" si="2"/>
        <v>0.0731707317073171</v>
      </c>
      <c r="H33" s="34">
        <v>46</v>
      </c>
      <c r="I33" s="34">
        <f t="shared" si="3"/>
        <v>3.36585365853659</v>
      </c>
      <c r="J33" s="34">
        <f t="shared" si="4"/>
        <v>36</v>
      </c>
      <c r="K33" s="36">
        <f t="shared" si="5"/>
        <v>0.292682926829268</v>
      </c>
      <c r="L33" s="34">
        <v>8.2</v>
      </c>
      <c r="M33" s="34">
        <f t="shared" si="6"/>
        <v>8.2</v>
      </c>
      <c r="N33" s="34">
        <f t="shared" si="7"/>
        <v>26</v>
      </c>
      <c r="O33" s="36">
        <f t="shared" si="8"/>
        <v>0.211382113821138</v>
      </c>
      <c r="P33" s="34"/>
      <c r="Q33" s="34">
        <f t="shared" si="12"/>
        <v>78.7797840067953</v>
      </c>
      <c r="R33" s="34">
        <f t="shared" si="10"/>
        <v>22</v>
      </c>
      <c r="S33" s="36">
        <f t="shared" si="11"/>
        <v>0.178861788617886</v>
      </c>
      <c r="T33" s="34"/>
    </row>
    <row r="34" s="28" customFormat="1" customHeight="1" spans="1:20">
      <c r="A34" s="34">
        <v>30</v>
      </c>
      <c r="B34" s="61" t="s">
        <v>689</v>
      </c>
      <c r="C34" s="62" t="s">
        <v>690</v>
      </c>
      <c r="D34" s="44">
        <v>2.52</v>
      </c>
      <c r="E34" s="34">
        <f t="shared" si="0"/>
        <v>43.8805970149254</v>
      </c>
      <c r="F34" s="34">
        <f t="shared" si="1"/>
        <v>115</v>
      </c>
      <c r="G34" s="36">
        <f t="shared" si="2"/>
        <v>0.934959349593496</v>
      </c>
      <c r="H34" s="34">
        <v>34</v>
      </c>
      <c r="I34" s="34">
        <f t="shared" si="3"/>
        <v>2.48780487804878</v>
      </c>
      <c r="J34" s="34">
        <f t="shared" si="4"/>
        <v>90</v>
      </c>
      <c r="K34" s="36">
        <f t="shared" si="5"/>
        <v>0.731707317073171</v>
      </c>
      <c r="L34" s="34">
        <v>0</v>
      </c>
      <c r="M34" s="34">
        <f t="shared" si="6"/>
        <v>0</v>
      </c>
      <c r="N34" s="34">
        <f t="shared" si="7"/>
        <v>33</v>
      </c>
      <c r="O34" s="36">
        <f t="shared" si="8"/>
        <v>0.268292682926829</v>
      </c>
      <c r="P34" s="34"/>
      <c r="Q34" s="34">
        <f t="shared" si="12"/>
        <v>46.3684018929742</v>
      </c>
      <c r="R34" s="34">
        <f t="shared" si="10"/>
        <v>116</v>
      </c>
      <c r="S34" s="36">
        <f t="shared" si="11"/>
        <v>0.943089430894309</v>
      </c>
      <c r="T34" s="34"/>
    </row>
    <row r="35" s="28" customFormat="1" customHeight="1" spans="1:20">
      <c r="A35" s="34">
        <v>31</v>
      </c>
      <c r="B35" s="61" t="s">
        <v>691</v>
      </c>
      <c r="C35" s="62" t="s">
        <v>692</v>
      </c>
      <c r="D35" s="44">
        <v>3.51</v>
      </c>
      <c r="E35" s="34">
        <f t="shared" si="0"/>
        <v>61.1194029850746</v>
      </c>
      <c r="F35" s="34">
        <f t="shared" si="1"/>
        <v>39</v>
      </c>
      <c r="G35" s="36">
        <f t="shared" si="2"/>
        <v>0.317073170731707</v>
      </c>
      <c r="H35" s="34">
        <v>39</v>
      </c>
      <c r="I35" s="34">
        <f t="shared" si="3"/>
        <v>2.85365853658537</v>
      </c>
      <c r="J35" s="34">
        <f t="shared" si="4"/>
        <v>54</v>
      </c>
      <c r="K35" s="36">
        <f t="shared" si="5"/>
        <v>0.439024390243902</v>
      </c>
      <c r="L35" s="34">
        <v>0</v>
      </c>
      <c r="M35" s="34">
        <f t="shared" si="6"/>
        <v>0</v>
      </c>
      <c r="N35" s="34">
        <f t="shared" si="7"/>
        <v>33</v>
      </c>
      <c r="O35" s="36">
        <f t="shared" si="8"/>
        <v>0.268292682926829</v>
      </c>
      <c r="P35" s="34"/>
      <c r="Q35" s="34">
        <f t="shared" si="12"/>
        <v>63.97306152166</v>
      </c>
      <c r="R35" s="34">
        <f t="shared" si="10"/>
        <v>49</v>
      </c>
      <c r="S35" s="36">
        <f t="shared" si="11"/>
        <v>0.398373983739837</v>
      </c>
      <c r="T35" s="34"/>
    </row>
    <row r="36" s="28" customFormat="1" customHeight="1" spans="1:20">
      <c r="A36" s="34">
        <v>32</v>
      </c>
      <c r="B36" s="61" t="s">
        <v>693</v>
      </c>
      <c r="C36" s="62" t="s">
        <v>694</v>
      </c>
      <c r="D36" s="44">
        <v>3.01</v>
      </c>
      <c r="E36" s="34">
        <f t="shared" si="0"/>
        <v>52.4129353233831</v>
      </c>
      <c r="F36" s="34">
        <f t="shared" si="1"/>
        <v>92</v>
      </c>
      <c r="G36" s="36">
        <f t="shared" si="2"/>
        <v>0.747967479674797</v>
      </c>
      <c r="H36" s="34">
        <v>30</v>
      </c>
      <c r="I36" s="34">
        <f t="shared" si="3"/>
        <v>2.19512195121951</v>
      </c>
      <c r="J36" s="34">
        <f t="shared" si="4"/>
        <v>112</v>
      </c>
      <c r="K36" s="36">
        <f t="shared" si="5"/>
        <v>0.910569105691057</v>
      </c>
      <c r="L36" s="34">
        <v>0</v>
      </c>
      <c r="M36" s="34">
        <f t="shared" si="6"/>
        <v>0</v>
      </c>
      <c r="N36" s="34">
        <f t="shared" si="7"/>
        <v>33</v>
      </c>
      <c r="O36" s="36">
        <f t="shared" si="8"/>
        <v>0.268292682926829</v>
      </c>
      <c r="P36" s="34"/>
      <c r="Q36" s="34">
        <f t="shared" si="12"/>
        <v>54.6080572746026</v>
      </c>
      <c r="R36" s="34">
        <f t="shared" si="10"/>
        <v>98</v>
      </c>
      <c r="S36" s="36">
        <f t="shared" si="11"/>
        <v>0.796747967479675</v>
      </c>
      <c r="T36" s="34"/>
    </row>
    <row r="37" s="28" customFormat="1" customHeight="1" spans="1:20">
      <c r="A37" s="34">
        <v>33</v>
      </c>
      <c r="B37" s="61" t="s">
        <v>695</v>
      </c>
      <c r="C37" s="62" t="s">
        <v>696</v>
      </c>
      <c r="D37" s="44">
        <v>3.77</v>
      </c>
      <c r="E37" s="34">
        <f t="shared" si="0"/>
        <v>65.6467661691542</v>
      </c>
      <c r="F37" s="34">
        <f t="shared" si="1"/>
        <v>17</v>
      </c>
      <c r="G37" s="36">
        <f t="shared" si="2"/>
        <v>0.138211382113821</v>
      </c>
      <c r="H37" s="34">
        <v>50</v>
      </c>
      <c r="I37" s="34">
        <f t="shared" si="3"/>
        <v>3.65853658536585</v>
      </c>
      <c r="J37" s="34">
        <f t="shared" si="4"/>
        <v>32</v>
      </c>
      <c r="K37" s="36">
        <f t="shared" si="5"/>
        <v>0.260162601626016</v>
      </c>
      <c r="L37" s="34">
        <v>9</v>
      </c>
      <c r="M37" s="34">
        <f t="shared" si="6"/>
        <v>9</v>
      </c>
      <c r="N37" s="34">
        <f t="shared" si="7"/>
        <v>25</v>
      </c>
      <c r="O37" s="36">
        <f t="shared" si="8"/>
        <v>0.203252032520325</v>
      </c>
      <c r="P37" s="34"/>
      <c r="Q37" s="34">
        <f t="shared" si="12"/>
        <v>78.3053027545201</v>
      </c>
      <c r="R37" s="34">
        <f t="shared" si="10"/>
        <v>23</v>
      </c>
      <c r="S37" s="36">
        <f t="shared" si="11"/>
        <v>0.186991869918699</v>
      </c>
      <c r="T37" s="34"/>
    </row>
    <row r="38" s="28" customFormat="1" customHeight="1" spans="1:20">
      <c r="A38" s="34">
        <v>34</v>
      </c>
      <c r="B38" s="61" t="s">
        <v>697</v>
      </c>
      <c r="C38" s="62" t="s">
        <v>698</v>
      </c>
      <c r="D38" s="44">
        <v>3.51</v>
      </c>
      <c r="E38" s="34">
        <f t="shared" ref="E38:E69" si="13">D38/MAX($D$5:$D$127)*70</f>
        <v>61.1194029850746</v>
      </c>
      <c r="F38" s="34">
        <f t="shared" ref="F38:F69" si="14">RANK(E38,$E$5:$E$127)</f>
        <v>39</v>
      </c>
      <c r="G38" s="36">
        <f t="shared" ref="G38:G69" si="15">IFERROR(RANK(E38,$E$5:$E$127)/COUNT($E$5:$E$127),0)</f>
        <v>0.317073170731707</v>
      </c>
      <c r="H38" s="34">
        <v>81</v>
      </c>
      <c r="I38" s="34">
        <f t="shared" ref="I38:I69" si="16">H38/MAX($H$5:$H$127)*30</f>
        <v>5.92682926829268</v>
      </c>
      <c r="J38" s="34">
        <f t="shared" ref="J38:J69" si="17">RANK(I38,$I$5:$I$127)</f>
        <v>14</v>
      </c>
      <c r="K38" s="36">
        <f t="shared" ref="K38:K69" si="18">IFERROR(RANK(I38,$I$5:$I$127)/COUNT($I$5:$I$127),0)</f>
        <v>0.113821138211382</v>
      </c>
      <c r="L38" s="34">
        <v>0</v>
      </c>
      <c r="M38" s="34">
        <f t="shared" si="6"/>
        <v>0</v>
      </c>
      <c r="N38" s="34">
        <f t="shared" ref="N38:N69" si="19">RANK(M38,$M$5:$M$127)</f>
        <v>33</v>
      </c>
      <c r="O38" s="36">
        <f t="shared" ref="O38:O69" si="20">IFERROR(RANK(M38,$M$5:$M$127)/COUNT($M$5:$M$127),0)</f>
        <v>0.268292682926829</v>
      </c>
      <c r="P38" s="34"/>
      <c r="Q38" s="34">
        <f t="shared" si="12"/>
        <v>67.0462322533673</v>
      </c>
      <c r="R38" s="34">
        <f t="shared" ref="R38:R69" si="21">RANK(Q38,$Q$5:$Q$127)</f>
        <v>37</v>
      </c>
      <c r="S38" s="36">
        <f t="shared" ref="S38:S69" si="22">IFERROR(RANK(Q38,$Q$5:$Q$127)/COUNT($Q$5:$Q$127),0)</f>
        <v>0.300813008130081</v>
      </c>
      <c r="T38" s="34"/>
    </row>
    <row r="39" s="28" customFormat="1" customHeight="1" spans="1:20">
      <c r="A39" s="34">
        <v>35</v>
      </c>
      <c r="B39" s="61" t="s">
        <v>699</v>
      </c>
      <c r="C39" s="62" t="s">
        <v>700</v>
      </c>
      <c r="D39" s="44">
        <v>3.21</v>
      </c>
      <c r="E39" s="34">
        <f t="shared" si="13"/>
        <v>55.8955223880597</v>
      </c>
      <c r="F39" s="34">
        <f t="shared" si="14"/>
        <v>72</v>
      </c>
      <c r="G39" s="36">
        <f t="shared" si="15"/>
        <v>0.585365853658537</v>
      </c>
      <c r="H39" s="34">
        <v>45</v>
      </c>
      <c r="I39" s="34">
        <f t="shared" si="16"/>
        <v>3.29268292682927</v>
      </c>
      <c r="J39" s="34">
        <f t="shared" si="17"/>
        <v>38</v>
      </c>
      <c r="K39" s="36">
        <f t="shared" si="18"/>
        <v>0.308943089430894</v>
      </c>
      <c r="L39" s="34">
        <v>0</v>
      </c>
      <c r="M39" s="34">
        <f t="shared" si="6"/>
        <v>0</v>
      </c>
      <c r="N39" s="34">
        <f t="shared" si="19"/>
        <v>33</v>
      </c>
      <c r="O39" s="36">
        <f t="shared" si="20"/>
        <v>0.268292682926829</v>
      </c>
      <c r="P39" s="34"/>
      <c r="Q39" s="34">
        <f t="shared" si="12"/>
        <v>59.188205314889</v>
      </c>
      <c r="R39" s="34">
        <f t="shared" si="21"/>
        <v>74</v>
      </c>
      <c r="S39" s="36">
        <f t="shared" si="22"/>
        <v>0.601626016260163</v>
      </c>
      <c r="T39" s="34"/>
    </row>
    <row r="40" s="28" customFormat="1" customHeight="1" spans="1:20">
      <c r="A40" s="34">
        <v>36</v>
      </c>
      <c r="B40" s="61" t="s">
        <v>701</v>
      </c>
      <c r="C40" s="62" t="s">
        <v>702</v>
      </c>
      <c r="D40" s="44">
        <v>2.45</v>
      </c>
      <c r="E40" s="34">
        <f t="shared" si="13"/>
        <v>42.6616915422886</v>
      </c>
      <c r="F40" s="34">
        <f t="shared" si="14"/>
        <v>117</v>
      </c>
      <c r="G40" s="36">
        <f t="shared" si="15"/>
        <v>0.951219512195122</v>
      </c>
      <c r="H40" s="34">
        <v>40</v>
      </c>
      <c r="I40" s="34">
        <f t="shared" si="16"/>
        <v>2.92682926829268</v>
      </c>
      <c r="J40" s="34">
        <f t="shared" si="17"/>
        <v>51</v>
      </c>
      <c r="K40" s="36">
        <f t="shared" si="18"/>
        <v>0.414634146341463</v>
      </c>
      <c r="L40" s="34">
        <v>0</v>
      </c>
      <c r="M40" s="34">
        <f t="shared" si="6"/>
        <v>0</v>
      </c>
      <c r="N40" s="34">
        <f t="shared" si="19"/>
        <v>33</v>
      </c>
      <c r="O40" s="36">
        <f t="shared" si="20"/>
        <v>0.268292682926829</v>
      </c>
      <c r="P40" s="34"/>
      <c r="Q40" s="34">
        <f t="shared" si="12"/>
        <v>45.5885208105813</v>
      </c>
      <c r="R40" s="34">
        <f t="shared" si="21"/>
        <v>117</v>
      </c>
      <c r="S40" s="36">
        <f t="shared" si="22"/>
        <v>0.951219512195122</v>
      </c>
      <c r="T40" s="34"/>
    </row>
    <row r="41" s="28" customFormat="1" customHeight="1" spans="1:20">
      <c r="A41" s="34">
        <v>37</v>
      </c>
      <c r="B41" s="61" t="s">
        <v>703</v>
      </c>
      <c r="C41" s="62" t="s">
        <v>704</v>
      </c>
      <c r="D41" s="44">
        <v>2.49</v>
      </c>
      <c r="E41" s="34">
        <f t="shared" si="13"/>
        <v>43.3582089552239</v>
      </c>
      <c r="F41" s="34">
        <f t="shared" si="14"/>
        <v>116</v>
      </c>
      <c r="G41" s="36">
        <f t="shared" si="15"/>
        <v>0.943089430894309</v>
      </c>
      <c r="H41" s="34">
        <v>88</v>
      </c>
      <c r="I41" s="34">
        <f t="shared" si="16"/>
        <v>6.4390243902439</v>
      </c>
      <c r="J41" s="34">
        <f t="shared" si="17"/>
        <v>13</v>
      </c>
      <c r="K41" s="36">
        <f t="shared" si="18"/>
        <v>0.105691056910569</v>
      </c>
      <c r="L41" s="34">
        <v>0</v>
      </c>
      <c r="M41" s="34">
        <f t="shared" si="6"/>
        <v>0</v>
      </c>
      <c r="N41" s="34">
        <f t="shared" si="19"/>
        <v>33</v>
      </c>
      <c r="O41" s="36">
        <f t="shared" si="20"/>
        <v>0.268292682926829</v>
      </c>
      <c r="P41" s="34"/>
      <c r="Q41" s="34">
        <f t="shared" si="12"/>
        <v>49.7972333454678</v>
      </c>
      <c r="R41" s="34">
        <f t="shared" si="21"/>
        <v>109</v>
      </c>
      <c r="S41" s="36">
        <f t="shared" si="22"/>
        <v>0.886178861788618</v>
      </c>
      <c r="T41" s="34"/>
    </row>
    <row r="42" s="28" customFormat="1" customHeight="1" spans="1:20">
      <c r="A42" s="34">
        <v>38</v>
      </c>
      <c r="B42" s="61" t="s">
        <v>705</v>
      </c>
      <c r="C42" s="63" t="s">
        <v>706</v>
      </c>
      <c r="D42" s="44">
        <v>3.58</v>
      </c>
      <c r="E42" s="34">
        <f t="shared" si="13"/>
        <v>62.3383084577115</v>
      </c>
      <c r="F42" s="34">
        <f t="shared" si="14"/>
        <v>32</v>
      </c>
      <c r="G42" s="36">
        <f t="shared" si="15"/>
        <v>0.260162601626016</v>
      </c>
      <c r="H42" s="34">
        <v>40.5</v>
      </c>
      <c r="I42" s="34">
        <f t="shared" si="16"/>
        <v>2.96341463414634</v>
      </c>
      <c r="J42" s="34">
        <f t="shared" si="17"/>
        <v>50</v>
      </c>
      <c r="K42" s="36">
        <f t="shared" si="18"/>
        <v>0.40650406504065</v>
      </c>
      <c r="L42" s="34">
        <v>0</v>
      </c>
      <c r="M42" s="34">
        <f t="shared" si="6"/>
        <v>0</v>
      </c>
      <c r="N42" s="34">
        <f t="shared" si="19"/>
        <v>33</v>
      </c>
      <c r="O42" s="36">
        <f t="shared" si="20"/>
        <v>0.268292682926829</v>
      </c>
      <c r="P42" s="34"/>
      <c r="Q42" s="34">
        <f t="shared" si="12"/>
        <v>65.3017230918578</v>
      </c>
      <c r="R42" s="34">
        <f t="shared" si="21"/>
        <v>45</v>
      </c>
      <c r="S42" s="36">
        <f t="shared" si="22"/>
        <v>0.365853658536585</v>
      </c>
      <c r="T42" s="34"/>
    </row>
    <row r="43" s="28" customFormat="1" customHeight="1" spans="1:20">
      <c r="A43" s="34">
        <v>39</v>
      </c>
      <c r="B43" s="61" t="s">
        <v>707</v>
      </c>
      <c r="C43" s="63" t="s">
        <v>708</v>
      </c>
      <c r="D43" s="44">
        <v>2.9</v>
      </c>
      <c r="E43" s="34">
        <f t="shared" si="13"/>
        <v>50.4975124378109</v>
      </c>
      <c r="F43" s="34">
        <f t="shared" si="14"/>
        <v>100</v>
      </c>
      <c r="G43" s="36">
        <f t="shared" si="15"/>
        <v>0.813008130081301</v>
      </c>
      <c r="H43" s="34">
        <v>32</v>
      </c>
      <c r="I43" s="34">
        <f t="shared" si="16"/>
        <v>2.34146341463415</v>
      </c>
      <c r="J43" s="34">
        <f t="shared" si="17"/>
        <v>107</v>
      </c>
      <c r="K43" s="36">
        <f t="shared" si="18"/>
        <v>0.869918699186992</v>
      </c>
      <c r="L43" s="34">
        <v>0</v>
      </c>
      <c r="M43" s="34">
        <f t="shared" si="6"/>
        <v>0</v>
      </c>
      <c r="N43" s="34">
        <f t="shared" si="19"/>
        <v>33</v>
      </c>
      <c r="O43" s="36">
        <f t="shared" si="20"/>
        <v>0.268292682926829</v>
      </c>
      <c r="P43" s="34"/>
      <c r="Q43" s="34">
        <f t="shared" ref="Q43:Q106" si="23">E43+I43+M43-P43</f>
        <v>52.838975852445</v>
      </c>
      <c r="R43" s="34">
        <f t="shared" si="21"/>
        <v>104</v>
      </c>
      <c r="S43" s="36">
        <f t="shared" si="22"/>
        <v>0.845528455284553</v>
      </c>
      <c r="T43" s="34"/>
    </row>
    <row r="44" s="28" customFormat="1" customHeight="1" spans="1:20">
      <c r="A44" s="34">
        <v>40</v>
      </c>
      <c r="B44" s="61" t="s">
        <v>709</v>
      </c>
      <c r="C44" s="63" t="s">
        <v>710</v>
      </c>
      <c r="D44" s="44">
        <v>2.71</v>
      </c>
      <c r="E44" s="34">
        <f t="shared" si="13"/>
        <v>47.1890547263682</v>
      </c>
      <c r="F44" s="34">
        <f t="shared" si="14"/>
        <v>107</v>
      </c>
      <c r="G44" s="36">
        <f t="shared" si="15"/>
        <v>0.869918699186992</v>
      </c>
      <c r="H44" s="34">
        <v>34</v>
      </c>
      <c r="I44" s="34">
        <f t="shared" si="16"/>
        <v>2.48780487804878</v>
      </c>
      <c r="J44" s="34">
        <f t="shared" si="17"/>
        <v>90</v>
      </c>
      <c r="K44" s="36">
        <f t="shared" si="18"/>
        <v>0.731707317073171</v>
      </c>
      <c r="L44" s="34">
        <v>0</v>
      </c>
      <c r="M44" s="34">
        <f t="shared" si="6"/>
        <v>0</v>
      </c>
      <c r="N44" s="34">
        <f t="shared" si="19"/>
        <v>33</v>
      </c>
      <c r="O44" s="36">
        <f t="shared" si="20"/>
        <v>0.268292682926829</v>
      </c>
      <c r="P44" s="34"/>
      <c r="Q44" s="34">
        <f t="shared" si="23"/>
        <v>49.676859604417</v>
      </c>
      <c r="R44" s="34">
        <f t="shared" si="21"/>
        <v>110</v>
      </c>
      <c r="S44" s="36">
        <f t="shared" si="22"/>
        <v>0.894308943089431</v>
      </c>
      <c r="T44" s="34"/>
    </row>
    <row r="45" s="28" customFormat="1" customHeight="1" spans="1:20">
      <c r="A45" s="34">
        <v>41</v>
      </c>
      <c r="B45" s="61" t="s">
        <v>711</v>
      </c>
      <c r="C45" s="63" t="s">
        <v>712</v>
      </c>
      <c r="D45" s="44">
        <v>2.66</v>
      </c>
      <c r="E45" s="34">
        <f t="shared" si="13"/>
        <v>46.318407960199</v>
      </c>
      <c r="F45" s="34">
        <f t="shared" si="14"/>
        <v>108</v>
      </c>
      <c r="G45" s="36">
        <f t="shared" si="15"/>
        <v>0.878048780487805</v>
      </c>
      <c r="H45" s="34">
        <v>39</v>
      </c>
      <c r="I45" s="34">
        <f t="shared" si="16"/>
        <v>2.85365853658537</v>
      </c>
      <c r="J45" s="34">
        <f t="shared" si="17"/>
        <v>54</v>
      </c>
      <c r="K45" s="36">
        <f t="shared" si="18"/>
        <v>0.439024390243902</v>
      </c>
      <c r="L45" s="34">
        <v>0</v>
      </c>
      <c r="M45" s="34">
        <f t="shared" si="6"/>
        <v>0</v>
      </c>
      <c r="N45" s="34">
        <f t="shared" si="19"/>
        <v>33</v>
      </c>
      <c r="O45" s="36">
        <f t="shared" si="20"/>
        <v>0.268292682926829</v>
      </c>
      <c r="P45" s="34"/>
      <c r="Q45" s="34">
        <f t="shared" si="23"/>
        <v>49.1720664967844</v>
      </c>
      <c r="R45" s="34">
        <f t="shared" si="21"/>
        <v>111</v>
      </c>
      <c r="S45" s="36">
        <f t="shared" si="22"/>
        <v>0.902439024390244</v>
      </c>
      <c r="T45" s="34"/>
    </row>
    <row r="46" s="28" customFormat="1" customHeight="1" spans="1:20">
      <c r="A46" s="34">
        <v>42</v>
      </c>
      <c r="B46" s="61" t="s">
        <v>713</v>
      </c>
      <c r="C46" s="63" t="s">
        <v>714</v>
      </c>
      <c r="D46" s="44">
        <v>3.49</v>
      </c>
      <c r="E46" s="34">
        <f t="shared" si="13"/>
        <v>60.771144278607</v>
      </c>
      <c r="F46" s="34">
        <f t="shared" si="14"/>
        <v>43</v>
      </c>
      <c r="G46" s="36">
        <f t="shared" si="15"/>
        <v>0.349593495934959</v>
      </c>
      <c r="H46" s="34">
        <v>63</v>
      </c>
      <c r="I46" s="34">
        <f t="shared" si="16"/>
        <v>4.60975609756098</v>
      </c>
      <c r="J46" s="34">
        <f t="shared" si="17"/>
        <v>25</v>
      </c>
      <c r="K46" s="36">
        <f t="shared" si="18"/>
        <v>0.203252032520325</v>
      </c>
      <c r="L46" s="34">
        <v>54.5</v>
      </c>
      <c r="M46" s="34">
        <f t="shared" si="6"/>
        <v>50</v>
      </c>
      <c r="N46" s="34">
        <f t="shared" si="19"/>
        <v>1</v>
      </c>
      <c r="O46" s="36">
        <f t="shared" si="20"/>
        <v>0.00813008130081301</v>
      </c>
      <c r="P46" s="34"/>
      <c r="Q46" s="34">
        <f t="shared" si="23"/>
        <v>115.380900376168</v>
      </c>
      <c r="R46" s="34">
        <f t="shared" si="21"/>
        <v>6</v>
      </c>
      <c r="S46" s="36">
        <f t="shared" si="22"/>
        <v>0.0487804878048781</v>
      </c>
      <c r="T46" s="34"/>
    </row>
    <row r="47" s="28" customFormat="1" customHeight="1" spans="1:20">
      <c r="A47" s="34">
        <v>43</v>
      </c>
      <c r="B47" s="61" t="s">
        <v>715</v>
      </c>
      <c r="C47" s="63" t="s">
        <v>716</v>
      </c>
      <c r="D47" s="44">
        <v>3.84</v>
      </c>
      <c r="E47" s="34">
        <f t="shared" si="13"/>
        <v>66.8656716417911</v>
      </c>
      <c r="F47" s="34">
        <f t="shared" si="14"/>
        <v>10</v>
      </c>
      <c r="G47" s="36">
        <f t="shared" si="15"/>
        <v>0.0813008130081301</v>
      </c>
      <c r="H47" s="34">
        <v>101</v>
      </c>
      <c r="I47" s="34">
        <f t="shared" si="16"/>
        <v>7.39024390243902</v>
      </c>
      <c r="J47" s="34">
        <f t="shared" si="17"/>
        <v>11</v>
      </c>
      <c r="K47" s="36">
        <f t="shared" si="18"/>
        <v>0.0894308943089431</v>
      </c>
      <c r="L47" s="34">
        <v>9.6</v>
      </c>
      <c r="M47" s="34">
        <f t="shared" si="6"/>
        <v>9.6</v>
      </c>
      <c r="N47" s="34">
        <f t="shared" si="19"/>
        <v>23</v>
      </c>
      <c r="O47" s="36">
        <f t="shared" si="20"/>
        <v>0.186991869918699</v>
      </c>
      <c r="P47" s="34"/>
      <c r="Q47" s="34">
        <f t="shared" si="23"/>
        <v>83.8559155442301</v>
      </c>
      <c r="R47" s="34">
        <f t="shared" si="21"/>
        <v>18</v>
      </c>
      <c r="S47" s="36">
        <f t="shared" si="22"/>
        <v>0.146341463414634</v>
      </c>
      <c r="T47" s="34"/>
    </row>
    <row r="48" s="28" customFormat="1" customHeight="1" spans="1:20">
      <c r="A48" s="34">
        <v>44</v>
      </c>
      <c r="B48" s="61" t="s">
        <v>717</v>
      </c>
      <c r="C48" s="63" t="s">
        <v>718</v>
      </c>
      <c r="D48" s="44">
        <v>2.66</v>
      </c>
      <c r="E48" s="34">
        <f t="shared" si="13"/>
        <v>46.318407960199</v>
      </c>
      <c r="F48" s="34">
        <f t="shared" si="14"/>
        <v>108</v>
      </c>
      <c r="G48" s="36">
        <f t="shared" si="15"/>
        <v>0.878048780487805</v>
      </c>
      <c r="H48" s="34">
        <v>34</v>
      </c>
      <c r="I48" s="34">
        <f t="shared" si="16"/>
        <v>2.48780487804878</v>
      </c>
      <c r="J48" s="34">
        <f t="shared" si="17"/>
        <v>90</v>
      </c>
      <c r="K48" s="36">
        <f t="shared" si="18"/>
        <v>0.731707317073171</v>
      </c>
      <c r="L48" s="34">
        <v>0</v>
      </c>
      <c r="M48" s="34">
        <f t="shared" si="6"/>
        <v>0</v>
      </c>
      <c r="N48" s="34">
        <f t="shared" si="19"/>
        <v>33</v>
      </c>
      <c r="O48" s="36">
        <f t="shared" si="20"/>
        <v>0.268292682926829</v>
      </c>
      <c r="P48" s="34"/>
      <c r="Q48" s="34">
        <f t="shared" si="23"/>
        <v>48.8062128382478</v>
      </c>
      <c r="R48" s="34">
        <f t="shared" si="21"/>
        <v>113</v>
      </c>
      <c r="S48" s="36">
        <f t="shared" si="22"/>
        <v>0.91869918699187</v>
      </c>
      <c r="T48" s="34"/>
    </row>
    <row r="49" s="28" customFormat="1" customHeight="1" spans="1:20">
      <c r="A49" s="34">
        <v>45</v>
      </c>
      <c r="B49" s="61" t="s">
        <v>719</v>
      </c>
      <c r="C49" s="63" t="s">
        <v>720</v>
      </c>
      <c r="D49" s="44">
        <v>3.13</v>
      </c>
      <c r="E49" s="34">
        <f t="shared" si="13"/>
        <v>54.5024875621891</v>
      </c>
      <c r="F49" s="34">
        <f t="shared" si="14"/>
        <v>79</v>
      </c>
      <c r="G49" s="36">
        <f t="shared" si="15"/>
        <v>0.642276422764228</v>
      </c>
      <c r="H49" s="34">
        <v>47</v>
      </c>
      <c r="I49" s="34">
        <f t="shared" si="16"/>
        <v>3.4390243902439</v>
      </c>
      <c r="J49" s="34">
        <f t="shared" si="17"/>
        <v>35</v>
      </c>
      <c r="K49" s="36">
        <f t="shared" si="18"/>
        <v>0.284552845528455</v>
      </c>
      <c r="L49" s="34">
        <v>0</v>
      </c>
      <c r="M49" s="34">
        <f t="shared" si="6"/>
        <v>0</v>
      </c>
      <c r="N49" s="34">
        <f t="shared" si="19"/>
        <v>33</v>
      </c>
      <c r="O49" s="36">
        <f t="shared" si="20"/>
        <v>0.268292682926829</v>
      </c>
      <c r="P49" s="34"/>
      <c r="Q49" s="34">
        <f t="shared" si="23"/>
        <v>57.941511952433</v>
      </c>
      <c r="R49" s="34">
        <f t="shared" si="21"/>
        <v>81</v>
      </c>
      <c r="S49" s="36">
        <f t="shared" si="22"/>
        <v>0.658536585365854</v>
      </c>
      <c r="T49" s="34"/>
    </row>
    <row r="50" s="28" customFormat="1" customHeight="1" spans="1:20">
      <c r="A50" s="34">
        <v>46</v>
      </c>
      <c r="B50" s="61" t="s">
        <v>721</v>
      </c>
      <c r="C50" s="63" t="s">
        <v>722</v>
      </c>
      <c r="D50" s="44">
        <v>3.64</v>
      </c>
      <c r="E50" s="34">
        <f t="shared" si="13"/>
        <v>63.3830845771144</v>
      </c>
      <c r="F50" s="34">
        <f t="shared" si="14"/>
        <v>28</v>
      </c>
      <c r="G50" s="36">
        <f t="shared" si="15"/>
        <v>0.227642276422764</v>
      </c>
      <c r="H50" s="34">
        <v>6</v>
      </c>
      <c r="I50" s="34">
        <f t="shared" si="16"/>
        <v>0.439024390243902</v>
      </c>
      <c r="J50" s="34">
        <f t="shared" si="17"/>
        <v>122</v>
      </c>
      <c r="K50" s="36">
        <f t="shared" si="18"/>
        <v>0.991869918699187</v>
      </c>
      <c r="L50" s="34">
        <v>24</v>
      </c>
      <c r="M50" s="34">
        <f t="shared" si="6"/>
        <v>24</v>
      </c>
      <c r="N50" s="34">
        <f t="shared" si="19"/>
        <v>12</v>
      </c>
      <c r="O50" s="36">
        <f t="shared" si="20"/>
        <v>0.0975609756097561</v>
      </c>
      <c r="P50" s="34"/>
      <c r="Q50" s="34">
        <f t="shared" si="23"/>
        <v>87.8221089673583</v>
      </c>
      <c r="R50" s="34">
        <f t="shared" si="21"/>
        <v>15</v>
      </c>
      <c r="S50" s="36">
        <f t="shared" si="22"/>
        <v>0.121951219512195</v>
      </c>
      <c r="T50" s="34"/>
    </row>
    <row r="51" s="28" customFormat="1" customHeight="1" spans="1:20">
      <c r="A51" s="34">
        <v>47</v>
      </c>
      <c r="B51" s="61" t="s">
        <v>723</v>
      </c>
      <c r="C51" s="63" t="s">
        <v>724</v>
      </c>
      <c r="D51" s="44">
        <v>3.11</v>
      </c>
      <c r="E51" s="34">
        <f t="shared" si="13"/>
        <v>54.1542288557214</v>
      </c>
      <c r="F51" s="34">
        <f t="shared" si="14"/>
        <v>81</v>
      </c>
      <c r="G51" s="36">
        <f t="shared" si="15"/>
        <v>0.658536585365854</v>
      </c>
      <c r="H51" s="34">
        <v>34</v>
      </c>
      <c r="I51" s="34">
        <f t="shared" si="16"/>
        <v>2.48780487804878</v>
      </c>
      <c r="J51" s="34">
        <f t="shared" si="17"/>
        <v>90</v>
      </c>
      <c r="K51" s="36">
        <f t="shared" si="18"/>
        <v>0.731707317073171</v>
      </c>
      <c r="L51" s="34">
        <v>0</v>
      </c>
      <c r="M51" s="34">
        <f t="shared" si="6"/>
        <v>0</v>
      </c>
      <c r="N51" s="34">
        <f t="shared" si="19"/>
        <v>33</v>
      </c>
      <c r="O51" s="36">
        <f t="shared" si="20"/>
        <v>0.268292682926829</v>
      </c>
      <c r="P51" s="34"/>
      <c r="Q51" s="34">
        <f t="shared" si="23"/>
        <v>56.6420337337702</v>
      </c>
      <c r="R51" s="34">
        <f t="shared" si="21"/>
        <v>91</v>
      </c>
      <c r="S51" s="36">
        <f t="shared" si="22"/>
        <v>0.739837398373984</v>
      </c>
      <c r="T51" s="34"/>
    </row>
    <row r="52" s="28" customFormat="1" customHeight="1" spans="1:20">
      <c r="A52" s="34">
        <v>48</v>
      </c>
      <c r="B52" s="61" t="s">
        <v>725</v>
      </c>
      <c r="C52" s="63" t="s">
        <v>726</v>
      </c>
      <c r="D52" s="44">
        <v>2.06</v>
      </c>
      <c r="E52" s="34">
        <f t="shared" si="13"/>
        <v>35.8706467661692</v>
      </c>
      <c r="F52" s="34">
        <f t="shared" si="14"/>
        <v>119</v>
      </c>
      <c r="G52" s="36">
        <f t="shared" si="15"/>
        <v>0.967479674796748</v>
      </c>
      <c r="H52" s="34">
        <v>37</v>
      </c>
      <c r="I52" s="34">
        <f t="shared" si="16"/>
        <v>2.70731707317073</v>
      </c>
      <c r="J52" s="34">
        <f t="shared" si="17"/>
        <v>76</v>
      </c>
      <c r="K52" s="36">
        <f t="shared" si="18"/>
        <v>0.617886178861789</v>
      </c>
      <c r="L52" s="34">
        <v>0</v>
      </c>
      <c r="M52" s="34">
        <f t="shared" si="6"/>
        <v>0</v>
      </c>
      <c r="N52" s="34">
        <f t="shared" si="19"/>
        <v>33</v>
      </c>
      <c r="O52" s="36">
        <f t="shared" si="20"/>
        <v>0.268292682926829</v>
      </c>
      <c r="P52" s="34"/>
      <c r="Q52" s="34">
        <f t="shared" si="23"/>
        <v>38.5779638393399</v>
      </c>
      <c r="R52" s="34">
        <f t="shared" si="21"/>
        <v>119</v>
      </c>
      <c r="S52" s="36">
        <f t="shared" si="22"/>
        <v>0.967479674796748</v>
      </c>
      <c r="T52" s="34"/>
    </row>
    <row r="53" s="28" customFormat="1" customHeight="1" spans="1:20">
      <c r="A53" s="34">
        <v>49</v>
      </c>
      <c r="B53" s="61" t="s">
        <v>727</v>
      </c>
      <c r="C53" s="63" t="s">
        <v>728</v>
      </c>
      <c r="D53" s="44">
        <v>3.56</v>
      </c>
      <c r="E53" s="34">
        <f t="shared" si="13"/>
        <v>61.9900497512438</v>
      </c>
      <c r="F53" s="34">
        <f t="shared" si="14"/>
        <v>34</v>
      </c>
      <c r="G53" s="36">
        <f t="shared" si="15"/>
        <v>0.276422764227642</v>
      </c>
      <c r="H53" s="34">
        <v>322.5</v>
      </c>
      <c r="I53" s="34">
        <f t="shared" si="16"/>
        <v>23.5975609756098</v>
      </c>
      <c r="J53" s="34">
        <f t="shared" si="17"/>
        <v>2</v>
      </c>
      <c r="K53" s="36">
        <f t="shared" si="18"/>
        <v>0.016260162601626</v>
      </c>
      <c r="L53" s="34">
        <v>88.3</v>
      </c>
      <c r="M53" s="34">
        <f t="shared" si="6"/>
        <v>50</v>
      </c>
      <c r="N53" s="34">
        <f t="shared" si="19"/>
        <v>1</v>
      </c>
      <c r="O53" s="36">
        <f t="shared" si="20"/>
        <v>0.00813008130081301</v>
      </c>
      <c r="P53" s="34"/>
      <c r="Q53" s="34">
        <f t="shared" si="23"/>
        <v>135.587610726854</v>
      </c>
      <c r="R53" s="34">
        <f t="shared" si="21"/>
        <v>1</v>
      </c>
      <c r="S53" s="36">
        <f t="shared" si="22"/>
        <v>0.00813008130081301</v>
      </c>
      <c r="T53" s="34"/>
    </row>
    <row r="54" s="28" customFormat="1" customHeight="1" spans="1:20">
      <c r="A54" s="34">
        <v>50</v>
      </c>
      <c r="B54" s="61" t="s">
        <v>729</v>
      </c>
      <c r="C54" s="63" t="s">
        <v>730</v>
      </c>
      <c r="D54" s="44">
        <v>3.61</v>
      </c>
      <c r="E54" s="34">
        <f t="shared" si="13"/>
        <v>62.8606965174129</v>
      </c>
      <c r="F54" s="34">
        <f t="shared" si="14"/>
        <v>31</v>
      </c>
      <c r="G54" s="36">
        <f t="shared" si="15"/>
        <v>0.252032520325203</v>
      </c>
      <c r="H54" s="34">
        <v>35</v>
      </c>
      <c r="I54" s="34">
        <f t="shared" si="16"/>
        <v>2.5609756097561</v>
      </c>
      <c r="J54" s="34">
        <f t="shared" si="17"/>
        <v>89</v>
      </c>
      <c r="K54" s="36">
        <f t="shared" si="18"/>
        <v>0.723577235772358</v>
      </c>
      <c r="L54" s="34">
        <v>0</v>
      </c>
      <c r="M54" s="34">
        <f t="shared" si="6"/>
        <v>0</v>
      </c>
      <c r="N54" s="34">
        <f t="shared" si="19"/>
        <v>33</v>
      </c>
      <c r="O54" s="36">
        <f t="shared" si="20"/>
        <v>0.268292682926829</v>
      </c>
      <c r="P54" s="34"/>
      <c r="Q54" s="34">
        <f t="shared" si="23"/>
        <v>65.421672127169</v>
      </c>
      <c r="R54" s="34">
        <f t="shared" si="21"/>
        <v>44</v>
      </c>
      <c r="S54" s="36">
        <f t="shared" si="22"/>
        <v>0.357723577235772</v>
      </c>
      <c r="T54" s="34"/>
    </row>
    <row r="55" s="28" customFormat="1" customHeight="1" spans="1:20">
      <c r="A55" s="34">
        <v>51</v>
      </c>
      <c r="B55" s="61" t="s">
        <v>731</v>
      </c>
      <c r="C55" s="63" t="s">
        <v>732</v>
      </c>
      <c r="D55" s="44">
        <v>3.42</v>
      </c>
      <c r="E55" s="34">
        <f t="shared" si="13"/>
        <v>59.5522388059702</v>
      </c>
      <c r="F55" s="34">
        <f t="shared" si="14"/>
        <v>51</v>
      </c>
      <c r="G55" s="36">
        <f t="shared" si="15"/>
        <v>0.414634146341463</v>
      </c>
      <c r="H55" s="34">
        <v>44</v>
      </c>
      <c r="I55" s="34">
        <f t="shared" si="16"/>
        <v>3.21951219512195</v>
      </c>
      <c r="J55" s="34">
        <f t="shared" si="17"/>
        <v>41</v>
      </c>
      <c r="K55" s="36">
        <f t="shared" si="18"/>
        <v>0.333333333333333</v>
      </c>
      <c r="L55" s="34">
        <v>0</v>
      </c>
      <c r="M55" s="34">
        <f t="shared" si="6"/>
        <v>0</v>
      </c>
      <c r="N55" s="34">
        <f t="shared" si="19"/>
        <v>33</v>
      </c>
      <c r="O55" s="36">
        <f t="shared" si="20"/>
        <v>0.268292682926829</v>
      </c>
      <c r="P55" s="34"/>
      <c r="Q55" s="34">
        <f t="shared" si="23"/>
        <v>62.7717510010921</v>
      </c>
      <c r="R55" s="34">
        <f t="shared" si="21"/>
        <v>56</v>
      </c>
      <c r="S55" s="36">
        <f t="shared" si="22"/>
        <v>0.455284552845528</v>
      </c>
      <c r="T55" s="34"/>
    </row>
    <row r="56" s="28" customFormat="1" customHeight="1" spans="1:20">
      <c r="A56" s="34">
        <v>52</v>
      </c>
      <c r="B56" s="61" t="s">
        <v>733</v>
      </c>
      <c r="C56" s="63" t="s">
        <v>734</v>
      </c>
      <c r="D56" s="44">
        <v>3.63</v>
      </c>
      <c r="E56" s="34">
        <f t="shared" si="13"/>
        <v>63.2089552238806</v>
      </c>
      <c r="F56" s="34">
        <f t="shared" si="14"/>
        <v>29</v>
      </c>
      <c r="G56" s="36">
        <f t="shared" si="15"/>
        <v>0.235772357723577</v>
      </c>
      <c r="H56" s="34">
        <v>34</v>
      </c>
      <c r="I56" s="34">
        <f t="shared" si="16"/>
        <v>2.48780487804878</v>
      </c>
      <c r="J56" s="34">
        <f t="shared" si="17"/>
        <v>90</v>
      </c>
      <c r="K56" s="36">
        <f t="shared" si="18"/>
        <v>0.731707317073171</v>
      </c>
      <c r="L56" s="34">
        <v>41.4</v>
      </c>
      <c r="M56" s="34">
        <f t="shared" si="6"/>
        <v>41.4</v>
      </c>
      <c r="N56" s="34">
        <f t="shared" si="19"/>
        <v>7</v>
      </c>
      <c r="O56" s="36">
        <f t="shared" si="20"/>
        <v>0.0569105691056911</v>
      </c>
      <c r="P56" s="34"/>
      <c r="Q56" s="34">
        <f t="shared" si="23"/>
        <v>107.096760101929</v>
      </c>
      <c r="R56" s="34">
        <f t="shared" si="21"/>
        <v>8</v>
      </c>
      <c r="S56" s="36">
        <f t="shared" si="22"/>
        <v>0.0650406504065041</v>
      </c>
      <c r="T56" s="34"/>
    </row>
    <row r="57" s="28" customFormat="1" customHeight="1" spans="1:20">
      <c r="A57" s="34">
        <v>53</v>
      </c>
      <c r="B57" s="61" t="s">
        <v>735</v>
      </c>
      <c r="C57" s="63" t="s">
        <v>736</v>
      </c>
      <c r="D57" s="44">
        <v>3.16</v>
      </c>
      <c r="E57" s="34">
        <f t="shared" si="13"/>
        <v>55.0248756218906</v>
      </c>
      <c r="F57" s="34">
        <f t="shared" si="14"/>
        <v>75</v>
      </c>
      <c r="G57" s="36">
        <f t="shared" si="15"/>
        <v>0.609756097560976</v>
      </c>
      <c r="H57" s="34">
        <v>36</v>
      </c>
      <c r="I57" s="34">
        <f t="shared" si="16"/>
        <v>2.63414634146341</v>
      </c>
      <c r="J57" s="34">
        <f t="shared" si="17"/>
        <v>80</v>
      </c>
      <c r="K57" s="36">
        <f t="shared" si="18"/>
        <v>0.650406504065041</v>
      </c>
      <c r="L57" s="34">
        <v>0</v>
      </c>
      <c r="M57" s="34">
        <f t="shared" si="6"/>
        <v>0</v>
      </c>
      <c r="N57" s="34">
        <f t="shared" si="19"/>
        <v>33</v>
      </c>
      <c r="O57" s="36">
        <f t="shared" si="20"/>
        <v>0.268292682926829</v>
      </c>
      <c r="P57" s="34"/>
      <c r="Q57" s="34">
        <f t="shared" si="23"/>
        <v>57.659021963354</v>
      </c>
      <c r="R57" s="34">
        <f t="shared" si="21"/>
        <v>82</v>
      </c>
      <c r="S57" s="36">
        <f t="shared" si="22"/>
        <v>0.666666666666667</v>
      </c>
      <c r="T57" s="34"/>
    </row>
    <row r="58" s="28" customFormat="1" customHeight="1" spans="1:20">
      <c r="A58" s="34">
        <v>54</v>
      </c>
      <c r="B58" s="61" t="s">
        <v>737</v>
      </c>
      <c r="C58" s="63" t="s">
        <v>738</v>
      </c>
      <c r="D58" s="44">
        <v>2.6</v>
      </c>
      <c r="E58" s="34">
        <f t="shared" si="13"/>
        <v>45.273631840796</v>
      </c>
      <c r="F58" s="34">
        <f t="shared" si="14"/>
        <v>113</v>
      </c>
      <c r="G58" s="36">
        <f t="shared" si="15"/>
        <v>0.91869918699187</v>
      </c>
      <c r="H58" s="34">
        <v>410</v>
      </c>
      <c r="I58" s="34">
        <f t="shared" si="16"/>
        <v>30</v>
      </c>
      <c r="J58" s="34">
        <f t="shared" si="17"/>
        <v>1</v>
      </c>
      <c r="K58" s="36">
        <f t="shared" si="18"/>
        <v>0.00813008130081301</v>
      </c>
      <c r="L58" s="34">
        <v>0</v>
      </c>
      <c r="M58" s="34">
        <f t="shared" si="6"/>
        <v>0</v>
      </c>
      <c r="N58" s="34">
        <f t="shared" si="19"/>
        <v>33</v>
      </c>
      <c r="O58" s="36">
        <f t="shared" si="20"/>
        <v>0.268292682926829</v>
      </c>
      <c r="P58" s="34"/>
      <c r="Q58" s="34">
        <f t="shared" si="23"/>
        <v>75.273631840796</v>
      </c>
      <c r="R58" s="34">
        <f t="shared" si="21"/>
        <v>25</v>
      </c>
      <c r="S58" s="36">
        <f t="shared" si="22"/>
        <v>0.203252032520325</v>
      </c>
      <c r="T58" s="34"/>
    </row>
    <row r="59" s="28" customFormat="1" customHeight="1" spans="1:20">
      <c r="A59" s="34">
        <v>55</v>
      </c>
      <c r="B59" s="61" t="s">
        <v>739</v>
      </c>
      <c r="C59" s="63" t="s">
        <v>740</v>
      </c>
      <c r="D59" s="44">
        <v>3.7</v>
      </c>
      <c r="E59" s="34">
        <f t="shared" si="13"/>
        <v>64.4278606965174</v>
      </c>
      <c r="F59" s="34">
        <f t="shared" si="14"/>
        <v>24</v>
      </c>
      <c r="G59" s="36">
        <f t="shared" si="15"/>
        <v>0.195121951219512</v>
      </c>
      <c r="H59" s="34">
        <v>65</v>
      </c>
      <c r="I59" s="34">
        <f t="shared" si="16"/>
        <v>4.75609756097561</v>
      </c>
      <c r="J59" s="34">
        <f t="shared" si="17"/>
        <v>23</v>
      </c>
      <c r="K59" s="36">
        <f t="shared" si="18"/>
        <v>0.186991869918699</v>
      </c>
      <c r="L59" s="34">
        <v>0</v>
      </c>
      <c r="M59" s="34">
        <f t="shared" si="6"/>
        <v>0</v>
      </c>
      <c r="N59" s="34">
        <f t="shared" si="19"/>
        <v>33</v>
      </c>
      <c r="O59" s="36">
        <f t="shared" si="20"/>
        <v>0.268292682926829</v>
      </c>
      <c r="P59" s="34"/>
      <c r="Q59" s="34">
        <f t="shared" si="23"/>
        <v>69.183958257493</v>
      </c>
      <c r="R59" s="34">
        <f t="shared" si="21"/>
        <v>34</v>
      </c>
      <c r="S59" s="36">
        <f t="shared" si="22"/>
        <v>0.276422764227642</v>
      </c>
      <c r="T59" s="34"/>
    </row>
    <row r="60" s="28" customFormat="1" customHeight="1" spans="1:20">
      <c r="A60" s="34">
        <v>56</v>
      </c>
      <c r="B60" s="61" t="s">
        <v>741</v>
      </c>
      <c r="C60" s="63" t="s">
        <v>742</v>
      </c>
      <c r="D60" s="44">
        <v>3.1</v>
      </c>
      <c r="E60" s="34">
        <f t="shared" si="13"/>
        <v>53.9800995024876</v>
      </c>
      <c r="F60" s="34">
        <f t="shared" si="14"/>
        <v>84</v>
      </c>
      <c r="G60" s="36">
        <f t="shared" si="15"/>
        <v>0.682926829268293</v>
      </c>
      <c r="H60" s="34">
        <v>38</v>
      </c>
      <c r="I60" s="34">
        <f t="shared" si="16"/>
        <v>2.78048780487805</v>
      </c>
      <c r="J60" s="34">
        <f t="shared" si="17"/>
        <v>60</v>
      </c>
      <c r="K60" s="36">
        <f t="shared" si="18"/>
        <v>0.48780487804878</v>
      </c>
      <c r="L60" s="34">
        <v>0</v>
      </c>
      <c r="M60" s="34">
        <f t="shared" si="6"/>
        <v>0</v>
      </c>
      <c r="N60" s="34">
        <f t="shared" si="19"/>
        <v>33</v>
      </c>
      <c r="O60" s="36">
        <f t="shared" si="20"/>
        <v>0.268292682926829</v>
      </c>
      <c r="P60" s="34"/>
      <c r="Q60" s="34">
        <f t="shared" si="23"/>
        <v>56.7605873073656</v>
      </c>
      <c r="R60" s="34">
        <f t="shared" si="21"/>
        <v>88</v>
      </c>
      <c r="S60" s="36">
        <f t="shared" si="22"/>
        <v>0.715447154471545</v>
      </c>
      <c r="T60" s="34"/>
    </row>
    <row r="61" s="28" customFormat="1" customHeight="1" spans="1:20">
      <c r="A61" s="34">
        <v>57</v>
      </c>
      <c r="B61" s="61" t="s">
        <v>743</v>
      </c>
      <c r="C61" s="63" t="s">
        <v>744</v>
      </c>
      <c r="D61" s="44">
        <v>3.68</v>
      </c>
      <c r="E61" s="34">
        <f t="shared" si="13"/>
        <v>64.0796019900498</v>
      </c>
      <c r="F61" s="34">
        <f t="shared" si="14"/>
        <v>26</v>
      </c>
      <c r="G61" s="36">
        <f t="shared" si="15"/>
        <v>0.211382113821138</v>
      </c>
      <c r="H61" s="34">
        <v>40</v>
      </c>
      <c r="I61" s="34">
        <f t="shared" si="16"/>
        <v>2.92682926829268</v>
      </c>
      <c r="J61" s="34">
        <f t="shared" si="17"/>
        <v>51</v>
      </c>
      <c r="K61" s="36">
        <f t="shared" si="18"/>
        <v>0.414634146341463</v>
      </c>
      <c r="L61" s="34">
        <v>0</v>
      </c>
      <c r="M61" s="34">
        <f t="shared" si="6"/>
        <v>0</v>
      </c>
      <c r="N61" s="34">
        <f t="shared" si="19"/>
        <v>33</v>
      </c>
      <c r="O61" s="36">
        <f t="shared" si="20"/>
        <v>0.268292682926829</v>
      </c>
      <c r="P61" s="34"/>
      <c r="Q61" s="34">
        <f t="shared" si="23"/>
        <v>67.0064312583425</v>
      </c>
      <c r="R61" s="34">
        <f t="shared" si="21"/>
        <v>39</v>
      </c>
      <c r="S61" s="36">
        <f t="shared" si="22"/>
        <v>0.317073170731707</v>
      </c>
      <c r="T61" s="34"/>
    </row>
    <row r="62" s="28" customFormat="1" customHeight="1" spans="1:20">
      <c r="A62" s="34">
        <v>58</v>
      </c>
      <c r="B62" s="61" t="s">
        <v>745</v>
      </c>
      <c r="C62" s="63" t="s">
        <v>746</v>
      </c>
      <c r="D62" s="44">
        <v>3.48</v>
      </c>
      <c r="E62" s="34">
        <f t="shared" si="13"/>
        <v>60.5970149253731</v>
      </c>
      <c r="F62" s="34">
        <f t="shared" si="14"/>
        <v>46</v>
      </c>
      <c r="G62" s="36">
        <f t="shared" si="15"/>
        <v>0.373983739837398</v>
      </c>
      <c r="H62" s="34">
        <v>66</v>
      </c>
      <c r="I62" s="34">
        <f t="shared" si="16"/>
        <v>4.82926829268293</v>
      </c>
      <c r="J62" s="34">
        <f t="shared" si="17"/>
        <v>21</v>
      </c>
      <c r="K62" s="36">
        <f t="shared" si="18"/>
        <v>0.170731707317073</v>
      </c>
      <c r="L62" s="34">
        <v>21.5</v>
      </c>
      <c r="M62" s="34">
        <f t="shared" si="6"/>
        <v>21.5</v>
      </c>
      <c r="N62" s="34">
        <f t="shared" si="19"/>
        <v>13</v>
      </c>
      <c r="O62" s="36">
        <f t="shared" si="20"/>
        <v>0.105691056910569</v>
      </c>
      <c r="P62" s="34">
        <v>5</v>
      </c>
      <c r="Q62" s="34">
        <f t="shared" si="23"/>
        <v>81.926283218056</v>
      </c>
      <c r="R62" s="34">
        <f t="shared" si="21"/>
        <v>21</v>
      </c>
      <c r="S62" s="36">
        <f t="shared" si="22"/>
        <v>0.170731707317073</v>
      </c>
      <c r="T62" s="34"/>
    </row>
    <row r="63" s="28" customFormat="1" customHeight="1" spans="1:20">
      <c r="A63" s="34">
        <v>59</v>
      </c>
      <c r="B63" s="61" t="s">
        <v>747</v>
      </c>
      <c r="C63" s="63" t="s">
        <v>748</v>
      </c>
      <c r="D63" s="44">
        <v>3.49</v>
      </c>
      <c r="E63" s="34">
        <f t="shared" si="13"/>
        <v>60.771144278607</v>
      </c>
      <c r="F63" s="34">
        <f t="shared" si="14"/>
        <v>43</v>
      </c>
      <c r="G63" s="36">
        <f t="shared" si="15"/>
        <v>0.349593495934959</v>
      </c>
      <c r="H63" s="34">
        <v>32</v>
      </c>
      <c r="I63" s="34">
        <f t="shared" si="16"/>
        <v>2.34146341463415</v>
      </c>
      <c r="J63" s="34">
        <f t="shared" si="17"/>
        <v>107</v>
      </c>
      <c r="K63" s="36">
        <f t="shared" si="18"/>
        <v>0.869918699186992</v>
      </c>
      <c r="L63" s="34">
        <v>0</v>
      </c>
      <c r="M63" s="34">
        <f t="shared" si="6"/>
        <v>0</v>
      </c>
      <c r="N63" s="34">
        <f t="shared" si="19"/>
        <v>33</v>
      </c>
      <c r="O63" s="36">
        <f t="shared" si="20"/>
        <v>0.268292682926829</v>
      </c>
      <c r="P63" s="34"/>
      <c r="Q63" s="34">
        <f t="shared" si="23"/>
        <v>63.1126076932411</v>
      </c>
      <c r="R63" s="34">
        <f t="shared" si="21"/>
        <v>53</v>
      </c>
      <c r="S63" s="36">
        <f t="shared" si="22"/>
        <v>0.430894308943089</v>
      </c>
      <c r="T63" s="34"/>
    </row>
    <row r="64" s="28" customFormat="1" customHeight="1" spans="1:20">
      <c r="A64" s="34">
        <v>60</v>
      </c>
      <c r="B64" s="61" t="s">
        <v>749</v>
      </c>
      <c r="C64" s="63" t="s">
        <v>750</v>
      </c>
      <c r="D64" s="44">
        <v>3.75</v>
      </c>
      <c r="E64" s="34">
        <f t="shared" si="13"/>
        <v>65.2985074626866</v>
      </c>
      <c r="F64" s="34">
        <f t="shared" si="14"/>
        <v>18</v>
      </c>
      <c r="G64" s="36">
        <f t="shared" si="15"/>
        <v>0.146341463414634</v>
      </c>
      <c r="H64" s="34">
        <v>188</v>
      </c>
      <c r="I64" s="34">
        <f t="shared" si="16"/>
        <v>13.7560975609756</v>
      </c>
      <c r="J64" s="34">
        <f t="shared" si="17"/>
        <v>4</v>
      </c>
      <c r="K64" s="36">
        <f t="shared" si="18"/>
        <v>0.032520325203252</v>
      </c>
      <c r="L64" s="34">
        <v>17.5</v>
      </c>
      <c r="M64" s="34">
        <f t="shared" si="6"/>
        <v>17.5</v>
      </c>
      <c r="N64" s="34">
        <f t="shared" si="19"/>
        <v>17</v>
      </c>
      <c r="O64" s="36">
        <f t="shared" si="20"/>
        <v>0.138211382113821</v>
      </c>
      <c r="P64" s="34"/>
      <c r="Q64" s="34">
        <f t="shared" si="23"/>
        <v>96.5546050236622</v>
      </c>
      <c r="R64" s="34">
        <f t="shared" si="21"/>
        <v>11</v>
      </c>
      <c r="S64" s="36">
        <f t="shared" si="22"/>
        <v>0.0894308943089431</v>
      </c>
      <c r="T64" s="34"/>
    </row>
    <row r="65" s="28" customFormat="1" customHeight="1" spans="1:20">
      <c r="A65" s="34">
        <v>61</v>
      </c>
      <c r="B65" s="61" t="s">
        <v>751</v>
      </c>
      <c r="C65" s="63" t="s">
        <v>752</v>
      </c>
      <c r="D65" s="44">
        <v>3.92</v>
      </c>
      <c r="E65" s="34">
        <f t="shared" si="13"/>
        <v>68.2587064676617</v>
      </c>
      <c r="F65" s="34">
        <f t="shared" si="14"/>
        <v>3</v>
      </c>
      <c r="G65" s="36">
        <f t="shared" si="15"/>
        <v>0.024390243902439</v>
      </c>
      <c r="H65" s="34">
        <v>45</v>
      </c>
      <c r="I65" s="34">
        <f t="shared" si="16"/>
        <v>3.29268292682927</v>
      </c>
      <c r="J65" s="34">
        <f t="shared" si="17"/>
        <v>38</v>
      </c>
      <c r="K65" s="36">
        <f t="shared" si="18"/>
        <v>0.308943089430894</v>
      </c>
      <c r="L65" s="34">
        <v>5</v>
      </c>
      <c r="M65" s="34">
        <f t="shared" si="6"/>
        <v>5</v>
      </c>
      <c r="N65" s="34">
        <f t="shared" si="19"/>
        <v>31</v>
      </c>
      <c r="O65" s="36">
        <f t="shared" si="20"/>
        <v>0.252032520325203</v>
      </c>
      <c r="P65" s="34"/>
      <c r="Q65" s="34">
        <f t="shared" si="23"/>
        <v>76.551389394491</v>
      </c>
      <c r="R65" s="34">
        <f t="shared" si="21"/>
        <v>24</v>
      </c>
      <c r="S65" s="36">
        <f t="shared" si="22"/>
        <v>0.195121951219512</v>
      </c>
      <c r="T65" s="34"/>
    </row>
    <row r="66" s="28" customFormat="1" customHeight="1" spans="1:20">
      <c r="A66" s="34">
        <v>62</v>
      </c>
      <c r="B66" s="61" t="s">
        <v>753</v>
      </c>
      <c r="C66" s="63" t="s">
        <v>754</v>
      </c>
      <c r="D66" s="44">
        <v>3.04</v>
      </c>
      <c r="E66" s="34">
        <f t="shared" si="13"/>
        <v>52.9353233830846</v>
      </c>
      <c r="F66" s="34">
        <f t="shared" si="14"/>
        <v>89</v>
      </c>
      <c r="G66" s="36">
        <f t="shared" si="15"/>
        <v>0.723577235772358</v>
      </c>
      <c r="H66" s="34">
        <v>56</v>
      </c>
      <c r="I66" s="34">
        <f t="shared" si="16"/>
        <v>4.09756097560976</v>
      </c>
      <c r="J66" s="34">
        <f t="shared" si="17"/>
        <v>30</v>
      </c>
      <c r="K66" s="36">
        <f t="shared" si="18"/>
        <v>0.24390243902439</v>
      </c>
      <c r="L66" s="34">
        <v>0</v>
      </c>
      <c r="M66" s="34">
        <f t="shared" si="6"/>
        <v>0</v>
      </c>
      <c r="N66" s="34">
        <f t="shared" si="19"/>
        <v>33</v>
      </c>
      <c r="O66" s="36">
        <f t="shared" si="20"/>
        <v>0.268292682926829</v>
      </c>
      <c r="P66" s="34"/>
      <c r="Q66" s="34">
        <f t="shared" si="23"/>
        <v>57.0328843586944</v>
      </c>
      <c r="R66" s="34">
        <f t="shared" si="21"/>
        <v>86</v>
      </c>
      <c r="S66" s="36">
        <f t="shared" si="22"/>
        <v>0.699186991869919</v>
      </c>
      <c r="T66" s="34"/>
    </row>
    <row r="67" s="28" customFormat="1" customHeight="1" spans="1:20">
      <c r="A67" s="34">
        <v>63</v>
      </c>
      <c r="B67" s="61" t="s">
        <v>755</v>
      </c>
      <c r="C67" s="63" t="s">
        <v>756</v>
      </c>
      <c r="D67" s="44">
        <v>3.63</v>
      </c>
      <c r="E67" s="34">
        <f t="shared" si="13"/>
        <v>63.2089552238806</v>
      </c>
      <c r="F67" s="34">
        <f t="shared" si="14"/>
        <v>29</v>
      </c>
      <c r="G67" s="36">
        <f t="shared" si="15"/>
        <v>0.235772357723577</v>
      </c>
      <c r="H67" s="34">
        <v>36</v>
      </c>
      <c r="I67" s="34">
        <f t="shared" si="16"/>
        <v>2.63414634146341</v>
      </c>
      <c r="J67" s="34">
        <f t="shared" si="17"/>
        <v>80</v>
      </c>
      <c r="K67" s="36">
        <f t="shared" si="18"/>
        <v>0.650406504065041</v>
      </c>
      <c r="L67" s="34">
        <v>0</v>
      </c>
      <c r="M67" s="34">
        <f t="shared" si="6"/>
        <v>0</v>
      </c>
      <c r="N67" s="34">
        <f t="shared" si="19"/>
        <v>33</v>
      </c>
      <c r="O67" s="36">
        <f t="shared" si="20"/>
        <v>0.268292682926829</v>
      </c>
      <c r="P67" s="34">
        <v>5</v>
      </c>
      <c r="Q67" s="34">
        <f t="shared" si="23"/>
        <v>60.843101565344</v>
      </c>
      <c r="R67" s="34">
        <f t="shared" si="21"/>
        <v>66</v>
      </c>
      <c r="S67" s="36">
        <f t="shared" si="22"/>
        <v>0.536585365853659</v>
      </c>
      <c r="T67" s="34"/>
    </row>
    <row r="68" s="28" customFormat="1" customHeight="1" spans="1:20">
      <c r="A68" s="34">
        <v>64</v>
      </c>
      <c r="B68" s="61" t="s">
        <v>757</v>
      </c>
      <c r="C68" s="63" t="s">
        <v>758</v>
      </c>
      <c r="D68" s="44">
        <v>3.72</v>
      </c>
      <c r="E68" s="34">
        <f t="shared" si="13"/>
        <v>64.7761194029851</v>
      </c>
      <c r="F68" s="34">
        <f t="shared" si="14"/>
        <v>21</v>
      </c>
      <c r="G68" s="36">
        <f t="shared" si="15"/>
        <v>0.170731707317073</v>
      </c>
      <c r="H68" s="34">
        <v>39</v>
      </c>
      <c r="I68" s="34">
        <f t="shared" si="16"/>
        <v>2.85365853658537</v>
      </c>
      <c r="J68" s="34">
        <f t="shared" si="17"/>
        <v>54</v>
      </c>
      <c r="K68" s="36">
        <f t="shared" si="18"/>
        <v>0.439024390243902</v>
      </c>
      <c r="L68" s="34">
        <v>31.5</v>
      </c>
      <c r="M68" s="34">
        <f t="shared" si="6"/>
        <v>31.5</v>
      </c>
      <c r="N68" s="34">
        <f t="shared" si="19"/>
        <v>10</v>
      </c>
      <c r="O68" s="36">
        <f t="shared" si="20"/>
        <v>0.0813008130081301</v>
      </c>
      <c r="P68" s="34"/>
      <c r="Q68" s="34">
        <f t="shared" si="23"/>
        <v>99.1297779395705</v>
      </c>
      <c r="R68" s="34">
        <f t="shared" si="21"/>
        <v>10</v>
      </c>
      <c r="S68" s="36">
        <f t="shared" si="22"/>
        <v>0.0813008130081301</v>
      </c>
      <c r="T68" s="34"/>
    </row>
    <row r="69" s="28" customFormat="1" customHeight="1" spans="1:20">
      <c r="A69" s="34">
        <v>65</v>
      </c>
      <c r="B69" s="61" t="s">
        <v>759</v>
      </c>
      <c r="C69" s="63" t="s">
        <v>760</v>
      </c>
      <c r="D69" s="44">
        <v>3.73</v>
      </c>
      <c r="E69" s="34">
        <f t="shared" si="13"/>
        <v>64.9502487562189</v>
      </c>
      <c r="F69" s="34">
        <f t="shared" si="14"/>
        <v>20</v>
      </c>
      <c r="G69" s="36">
        <f t="shared" si="15"/>
        <v>0.16260162601626</v>
      </c>
      <c r="H69" s="34">
        <v>61</v>
      </c>
      <c r="I69" s="34">
        <f t="shared" si="16"/>
        <v>4.46341463414634</v>
      </c>
      <c r="J69" s="34">
        <f t="shared" si="17"/>
        <v>27</v>
      </c>
      <c r="K69" s="36">
        <f t="shared" si="18"/>
        <v>0.219512195121951</v>
      </c>
      <c r="L69" s="34">
        <v>0</v>
      </c>
      <c r="M69" s="34">
        <f t="shared" si="6"/>
        <v>0</v>
      </c>
      <c r="N69" s="34">
        <f t="shared" si="19"/>
        <v>33</v>
      </c>
      <c r="O69" s="36">
        <f t="shared" si="20"/>
        <v>0.268292682926829</v>
      </c>
      <c r="P69" s="34"/>
      <c r="Q69" s="34">
        <f t="shared" si="23"/>
        <v>69.4136633903652</v>
      </c>
      <c r="R69" s="34">
        <f t="shared" si="21"/>
        <v>33</v>
      </c>
      <c r="S69" s="36">
        <f t="shared" si="22"/>
        <v>0.268292682926829</v>
      </c>
      <c r="T69" s="34"/>
    </row>
    <row r="70" s="28" customFormat="1" customHeight="1" spans="1:20">
      <c r="A70" s="34">
        <v>66</v>
      </c>
      <c r="B70" s="61" t="s">
        <v>761</v>
      </c>
      <c r="C70" s="63" t="s">
        <v>762</v>
      </c>
      <c r="D70" s="44">
        <v>3.37</v>
      </c>
      <c r="E70" s="34">
        <f t="shared" ref="E70:E101" si="24">D70/MAX($D$5:$D$127)*70</f>
        <v>58.681592039801</v>
      </c>
      <c r="F70" s="34">
        <f t="shared" ref="F70:F101" si="25">RANK(E70,$E$5:$E$127)</f>
        <v>55</v>
      </c>
      <c r="G70" s="36">
        <f t="shared" ref="G70:G101" si="26">IFERROR(RANK(E70,$E$5:$E$127)/COUNT($E$5:$E$127),0)</f>
        <v>0.447154471544715</v>
      </c>
      <c r="H70" s="34">
        <v>42</v>
      </c>
      <c r="I70" s="34">
        <f t="shared" ref="I70:I101" si="27">H70/MAX($H$5:$H$127)*30</f>
        <v>3.07317073170732</v>
      </c>
      <c r="J70" s="34">
        <f t="shared" ref="J70:J101" si="28">RANK(I70,$I$5:$I$127)</f>
        <v>46</v>
      </c>
      <c r="K70" s="36">
        <f t="shared" ref="K70:K101" si="29">IFERROR(RANK(I70,$I$5:$I$127)/COUNT($I$5:$I$127),0)</f>
        <v>0.373983739837398</v>
      </c>
      <c r="L70" s="34">
        <v>0</v>
      </c>
      <c r="M70" s="34">
        <f t="shared" ref="M70:M133" si="30">IF(L70&gt;=50,50,L70)</f>
        <v>0</v>
      </c>
      <c r="N70" s="34">
        <f t="shared" ref="N70:N101" si="31">RANK(M70,$M$5:$M$127)</f>
        <v>33</v>
      </c>
      <c r="O70" s="36">
        <f t="shared" ref="O70:O101" si="32">IFERROR(RANK(M70,$M$5:$M$127)/COUNT($M$5:$M$127),0)</f>
        <v>0.268292682926829</v>
      </c>
      <c r="P70" s="34"/>
      <c r="Q70" s="34">
        <f t="shared" si="23"/>
        <v>61.7547627715083</v>
      </c>
      <c r="R70" s="34">
        <f t="shared" ref="R70:R101" si="33">RANK(Q70,$Q$5:$Q$127)</f>
        <v>62</v>
      </c>
      <c r="S70" s="36">
        <f t="shared" ref="S70:S101" si="34">IFERROR(RANK(Q70,$Q$5:$Q$127)/COUNT($Q$5:$Q$127),0)</f>
        <v>0.504065040650406</v>
      </c>
      <c r="T70" s="34"/>
    </row>
    <row r="71" s="28" customFormat="1" customHeight="1" spans="1:20">
      <c r="A71" s="34">
        <v>67</v>
      </c>
      <c r="B71" s="61" t="s">
        <v>763</v>
      </c>
      <c r="C71" s="63" t="s">
        <v>764</v>
      </c>
      <c r="D71" s="44">
        <v>2.9</v>
      </c>
      <c r="E71" s="34">
        <f t="shared" si="24"/>
        <v>50.4975124378109</v>
      </c>
      <c r="F71" s="34">
        <f t="shared" si="25"/>
        <v>100</v>
      </c>
      <c r="G71" s="36">
        <f t="shared" si="26"/>
        <v>0.813008130081301</v>
      </c>
      <c r="H71" s="34">
        <v>38</v>
      </c>
      <c r="I71" s="34">
        <f t="shared" si="27"/>
        <v>2.78048780487805</v>
      </c>
      <c r="J71" s="34">
        <f t="shared" si="28"/>
        <v>60</v>
      </c>
      <c r="K71" s="36">
        <f t="shared" si="29"/>
        <v>0.48780487804878</v>
      </c>
      <c r="L71" s="34">
        <v>0</v>
      </c>
      <c r="M71" s="34">
        <f t="shared" si="30"/>
        <v>0</v>
      </c>
      <c r="N71" s="34">
        <f t="shared" si="31"/>
        <v>33</v>
      </c>
      <c r="O71" s="36">
        <f t="shared" si="32"/>
        <v>0.268292682926829</v>
      </c>
      <c r="P71" s="34"/>
      <c r="Q71" s="34">
        <f t="shared" si="23"/>
        <v>53.2780002426889</v>
      </c>
      <c r="R71" s="34">
        <f t="shared" si="33"/>
        <v>101</v>
      </c>
      <c r="S71" s="36">
        <f t="shared" si="34"/>
        <v>0.821138211382114</v>
      </c>
      <c r="T71" s="34"/>
    </row>
    <row r="72" s="28" customFormat="1" customHeight="1" spans="1:20">
      <c r="A72" s="34">
        <v>68</v>
      </c>
      <c r="B72" s="61" t="s">
        <v>765</v>
      </c>
      <c r="C72" s="63" t="s">
        <v>766</v>
      </c>
      <c r="D72" s="44">
        <v>3.78</v>
      </c>
      <c r="E72" s="34">
        <f t="shared" si="24"/>
        <v>65.8208955223881</v>
      </c>
      <c r="F72" s="34">
        <f t="shared" si="25"/>
        <v>15</v>
      </c>
      <c r="G72" s="36">
        <f t="shared" si="26"/>
        <v>0.121951219512195</v>
      </c>
      <c r="H72" s="34">
        <v>39</v>
      </c>
      <c r="I72" s="34">
        <f t="shared" si="27"/>
        <v>2.85365853658537</v>
      </c>
      <c r="J72" s="34">
        <f t="shared" si="28"/>
        <v>54</v>
      </c>
      <c r="K72" s="36">
        <f t="shared" si="29"/>
        <v>0.439024390243902</v>
      </c>
      <c r="L72" s="34">
        <v>36</v>
      </c>
      <c r="M72" s="34">
        <f t="shared" si="30"/>
        <v>36</v>
      </c>
      <c r="N72" s="34">
        <f t="shared" si="31"/>
        <v>9</v>
      </c>
      <c r="O72" s="36">
        <f t="shared" si="32"/>
        <v>0.0731707317073171</v>
      </c>
      <c r="P72" s="34"/>
      <c r="Q72" s="34">
        <f t="shared" si="23"/>
        <v>104.674554058973</v>
      </c>
      <c r="R72" s="34">
        <f t="shared" si="33"/>
        <v>9</v>
      </c>
      <c r="S72" s="36">
        <f t="shared" si="34"/>
        <v>0.0731707317073171</v>
      </c>
      <c r="T72" s="34"/>
    </row>
    <row r="73" s="28" customFormat="1" customHeight="1" spans="1:20">
      <c r="A73" s="34">
        <v>69</v>
      </c>
      <c r="B73" s="61" t="s">
        <v>767</v>
      </c>
      <c r="C73" s="63" t="s">
        <v>768</v>
      </c>
      <c r="D73" s="44">
        <v>3.91</v>
      </c>
      <c r="E73" s="34">
        <f t="shared" si="24"/>
        <v>68.0845771144279</v>
      </c>
      <c r="F73" s="34">
        <f t="shared" si="25"/>
        <v>5</v>
      </c>
      <c r="G73" s="36">
        <f t="shared" si="26"/>
        <v>0.040650406504065</v>
      </c>
      <c r="H73" s="34">
        <v>307</v>
      </c>
      <c r="I73" s="34">
        <f t="shared" si="27"/>
        <v>22.4634146341463</v>
      </c>
      <c r="J73" s="34">
        <f t="shared" si="28"/>
        <v>3</v>
      </c>
      <c r="K73" s="36">
        <f t="shared" si="29"/>
        <v>0.024390243902439</v>
      </c>
      <c r="L73" s="34">
        <v>5.5</v>
      </c>
      <c r="M73" s="34">
        <f t="shared" si="30"/>
        <v>5.5</v>
      </c>
      <c r="N73" s="34">
        <f t="shared" si="31"/>
        <v>30</v>
      </c>
      <c r="O73" s="36">
        <f t="shared" si="32"/>
        <v>0.24390243902439</v>
      </c>
      <c r="P73" s="34"/>
      <c r="Q73" s="34">
        <f t="shared" si="23"/>
        <v>96.0479917485742</v>
      </c>
      <c r="R73" s="34">
        <f t="shared" si="33"/>
        <v>12</v>
      </c>
      <c r="S73" s="36">
        <f t="shared" si="34"/>
        <v>0.0975609756097561</v>
      </c>
      <c r="T73" s="34"/>
    </row>
    <row r="74" s="28" customFormat="1" customHeight="1" spans="1:20">
      <c r="A74" s="34">
        <v>70</v>
      </c>
      <c r="B74" s="61" t="s">
        <v>769</v>
      </c>
      <c r="C74" s="63" t="s">
        <v>770</v>
      </c>
      <c r="D74" s="44">
        <v>3.92</v>
      </c>
      <c r="E74" s="34">
        <f t="shared" si="24"/>
        <v>68.2587064676617</v>
      </c>
      <c r="F74" s="34">
        <f t="shared" si="25"/>
        <v>3</v>
      </c>
      <c r="G74" s="36">
        <f t="shared" si="26"/>
        <v>0.024390243902439</v>
      </c>
      <c r="H74" s="34">
        <v>94</v>
      </c>
      <c r="I74" s="34">
        <f t="shared" si="27"/>
        <v>6.8780487804878</v>
      </c>
      <c r="J74" s="34">
        <f t="shared" si="28"/>
        <v>12</v>
      </c>
      <c r="K74" s="36">
        <f t="shared" si="29"/>
        <v>0.0975609756097561</v>
      </c>
      <c r="L74" s="34">
        <v>47.4</v>
      </c>
      <c r="M74" s="34">
        <f t="shared" si="30"/>
        <v>47.4</v>
      </c>
      <c r="N74" s="34">
        <f t="shared" si="31"/>
        <v>5</v>
      </c>
      <c r="O74" s="36">
        <f t="shared" si="32"/>
        <v>0.040650406504065</v>
      </c>
      <c r="P74" s="34"/>
      <c r="Q74" s="34">
        <f t="shared" si="23"/>
        <v>122.536755248149</v>
      </c>
      <c r="R74" s="34">
        <f t="shared" si="33"/>
        <v>4</v>
      </c>
      <c r="S74" s="36">
        <f t="shared" si="34"/>
        <v>0.032520325203252</v>
      </c>
      <c r="T74" s="34"/>
    </row>
    <row r="75" s="28" customFormat="1" customHeight="1" spans="1:20">
      <c r="A75" s="34">
        <v>71</v>
      </c>
      <c r="B75" s="61" t="s">
        <v>771</v>
      </c>
      <c r="C75" s="63" t="s">
        <v>772</v>
      </c>
      <c r="D75" s="44">
        <v>3</v>
      </c>
      <c r="E75" s="34">
        <f t="shared" si="24"/>
        <v>52.2388059701493</v>
      </c>
      <c r="F75" s="34">
        <f t="shared" si="25"/>
        <v>93</v>
      </c>
      <c r="G75" s="36">
        <f t="shared" si="26"/>
        <v>0.75609756097561</v>
      </c>
      <c r="H75" s="34">
        <v>36</v>
      </c>
      <c r="I75" s="34">
        <f t="shared" si="27"/>
        <v>2.63414634146341</v>
      </c>
      <c r="J75" s="34">
        <f t="shared" si="28"/>
        <v>80</v>
      </c>
      <c r="K75" s="36">
        <f t="shared" si="29"/>
        <v>0.650406504065041</v>
      </c>
      <c r="L75" s="34">
        <v>0</v>
      </c>
      <c r="M75" s="34">
        <f t="shared" si="30"/>
        <v>0</v>
      </c>
      <c r="N75" s="34">
        <f t="shared" si="31"/>
        <v>33</v>
      </c>
      <c r="O75" s="36">
        <f t="shared" si="32"/>
        <v>0.268292682926829</v>
      </c>
      <c r="P75" s="34"/>
      <c r="Q75" s="34">
        <f t="shared" si="23"/>
        <v>54.8729523116127</v>
      </c>
      <c r="R75" s="34">
        <f t="shared" si="33"/>
        <v>97</v>
      </c>
      <c r="S75" s="36">
        <f t="shared" si="34"/>
        <v>0.788617886178862</v>
      </c>
      <c r="T75" s="34"/>
    </row>
    <row r="76" s="28" customFormat="1" customHeight="1" spans="1:20">
      <c r="A76" s="34">
        <v>72</v>
      </c>
      <c r="B76" s="61" t="s">
        <v>773</v>
      </c>
      <c r="C76" s="63" t="s">
        <v>774</v>
      </c>
      <c r="D76" s="44">
        <v>3.05</v>
      </c>
      <c r="E76" s="34">
        <f t="shared" si="24"/>
        <v>53.1094527363184</v>
      </c>
      <c r="F76" s="34">
        <f t="shared" si="25"/>
        <v>88</v>
      </c>
      <c r="G76" s="36">
        <f t="shared" si="26"/>
        <v>0.715447154471545</v>
      </c>
      <c r="H76" s="34">
        <v>38</v>
      </c>
      <c r="I76" s="34">
        <f t="shared" si="27"/>
        <v>2.78048780487805</v>
      </c>
      <c r="J76" s="34">
        <f t="shared" si="28"/>
        <v>60</v>
      </c>
      <c r="K76" s="36">
        <f t="shared" si="29"/>
        <v>0.48780487804878</v>
      </c>
      <c r="L76" s="34">
        <v>0</v>
      </c>
      <c r="M76" s="34">
        <f t="shared" si="30"/>
        <v>0</v>
      </c>
      <c r="N76" s="34">
        <f t="shared" si="31"/>
        <v>33</v>
      </c>
      <c r="O76" s="36">
        <f t="shared" si="32"/>
        <v>0.268292682926829</v>
      </c>
      <c r="P76" s="34"/>
      <c r="Q76" s="34">
        <f t="shared" si="23"/>
        <v>55.8899405411965</v>
      </c>
      <c r="R76" s="34">
        <f t="shared" si="33"/>
        <v>92</v>
      </c>
      <c r="S76" s="36">
        <f t="shared" si="34"/>
        <v>0.747967479674797</v>
      </c>
      <c r="T76" s="34"/>
    </row>
    <row r="77" s="28" customFormat="1" customHeight="1" spans="1:20">
      <c r="A77" s="34">
        <v>73</v>
      </c>
      <c r="B77" s="61" t="s">
        <v>775</v>
      </c>
      <c r="C77" s="63" t="s">
        <v>776</v>
      </c>
      <c r="D77" s="44">
        <v>3.68</v>
      </c>
      <c r="E77" s="34">
        <f t="shared" si="24"/>
        <v>64.0796019900498</v>
      </c>
      <c r="F77" s="34">
        <f t="shared" si="25"/>
        <v>26</v>
      </c>
      <c r="G77" s="36">
        <f t="shared" si="26"/>
        <v>0.211382113821138</v>
      </c>
      <c r="H77" s="34">
        <v>36</v>
      </c>
      <c r="I77" s="34">
        <f t="shared" si="27"/>
        <v>2.63414634146341</v>
      </c>
      <c r="J77" s="34">
        <f t="shared" si="28"/>
        <v>80</v>
      </c>
      <c r="K77" s="36">
        <f t="shared" si="29"/>
        <v>0.650406504065041</v>
      </c>
      <c r="L77" s="34">
        <v>0</v>
      </c>
      <c r="M77" s="34">
        <f t="shared" si="30"/>
        <v>0</v>
      </c>
      <c r="N77" s="34">
        <f t="shared" si="31"/>
        <v>33</v>
      </c>
      <c r="O77" s="36">
        <f t="shared" si="32"/>
        <v>0.268292682926829</v>
      </c>
      <c r="P77" s="34"/>
      <c r="Q77" s="34">
        <f t="shared" si="23"/>
        <v>66.7137483315132</v>
      </c>
      <c r="R77" s="34">
        <f t="shared" si="33"/>
        <v>40</v>
      </c>
      <c r="S77" s="36">
        <f t="shared" si="34"/>
        <v>0.32520325203252</v>
      </c>
      <c r="T77" s="34"/>
    </row>
    <row r="78" s="28" customFormat="1" customHeight="1" spans="1:20">
      <c r="A78" s="34">
        <v>74</v>
      </c>
      <c r="B78" s="61" t="s">
        <v>777</v>
      </c>
      <c r="C78" s="63" t="s">
        <v>778</v>
      </c>
      <c r="D78" s="44">
        <v>3.57</v>
      </c>
      <c r="E78" s="34">
        <f t="shared" si="24"/>
        <v>62.1641791044776</v>
      </c>
      <c r="F78" s="34">
        <f t="shared" si="25"/>
        <v>33</v>
      </c>
      <c r="G78" s="36">
        <f t="shared" si="26"/>
        <v>0.268292682926829</v>
      </c>
      <c r="H78" s="34">
        <v>34</v>
      </c>
      <c r="I78" s="34">
        <f t="shared" si="27"/>
        <v>2.48780487804878</v>
      </c>
      <c r="J78" s="34">
        <f t="shared" si="28"/>
        <v>90</v>
      </c>
      <c r="K78" s="36">
        <f t="shared" si="29"/>
        <v>0.731707317073171</v>
      </c>
      <c r="L78" s="34">
        <v>0</v>
      </c>
      <c r="M78" s="34">
        <f t="shared" si="30"/>
        <v>0</v>
      </c>
      <c r="N78" s="34">
        <f t="shared" si="31"/>
        <v>33</v>
      </c>
      <c r="O78" s="36">
        <f t="shared" si="32"/>
        <v>0.268292682926829</v>
      </c>
      <c r="P78" s="34"/>
      <c r="Q78" s="34">
        <f t="shared" si="23"/>
        <v>64.6519839825264</v>
      </c>
      <c r="R78" s="34">
        <f t="shared" si="33"/>
        <v>47</v>
      </c>
      <c r="S78" s="36">
        <f t="shared" si="34"/>
        <v>0.382113821138211</v>
      </c>
      <c r="T78" s="34"/>
    </row>
    <row r="79" s="28" customFormat="1" customHeight="1" spans="1:20">
      <c r="A79" s="34">
        <v>75</v>
      </c>
      <c r="B79" s="61" t="s">
        <v>779</v>
      </c>
      <c r="C79" s="63" t="s">
        <v>780</v>
      </c>
      <c r="D79" s="44">
        <v>2.64</v>
      </c>
      <c r="E79" s="34">
        <f t="shared" si="24"/>
        <v>45.9701492537313</v>
      </c>
      <c r="F79" s="34">
        <f t="shared" si="25"/>
        <v>111</v>
      </c>
      <c r="G79" s="36">
        <f t="shared" si="26"/>
        <v>0.902439024390244</v>
      </c>
      <c r="H79" s="34">
        <v>41</v>
      </c>
      <c r="I79" s="34">
        <f t="shared" si="27"/>
        <v>3</v>
      </c>
      <c r="J79" s="34">
        <f t="shared" si="28"/>
        <v>48</v>
      </c>
      <c r="K79" s="36">
        <f t="shared" si="29"/>
        <v>0.390243902439024</v>
      </c>
      <c r="L79" s="34">
        <v>0</v>
      </c>
      <c r="M79" s="34">
        <f t="shared" si="30"/>
        <v>0</v>
      </c>
      <c r="N79" s="34">
        <f t="shared" si="31"/>
        <v>33</v>
      </c>
      <c r="O79" s="36">
        <f t="shared" si="32"/>
        <v>0.268292682926829</v>
      </c>
      <c r="P79" s="34"/>
      <c r="Q79" s="34">
        <f t="shared" si="23"/>
        <v>48.9701492537313</v>
      </c>
      <c r="R79" s="34">
        <f t="shared" si="33"/>
        <v>112</v>
      </c>
      <c r="S79" s="36">
        <f t="shared" si="34"/>
        <v>0.910569105691057</v>
      </c>
      <c r="T79" s="34"/>
    </row>
    <row r="80" s="28" customFormat="1" customHeight="1" spans="1:20">
      <c r="A80" s="34">
        <v>76</v>
      </c>
      <c r="B80" s="61" t="s">
        <v>781</v>
      </c>
      <c r="C80" s="63" t="s">
        <v>782</v>
      </c>
      <c r="D80" s="44">
        <v>2.63</v>
      </c>
      <c r="E80" s="34">
        <f t="shared" si="24"/>
        <v>45.7960199004975</v>
      </c>
      <c r="F80" s="34">
        <f t="shared" si="25"/>
        <v>112</v>
      </c>
      <c r="G80" s="36">
        <f t="shared" si="26"/>
        <v>0.910569105691057</v>
      </c>
      <c r="H80" s="34">
        <v>38</v>
      </c>
      <c r="I80" s="34">
        <f t="shared" si="27"/>
        <v>2.78048780487805</v>
      </c>
      <c r="J80" s="34">
        <f t="shared" si="28"/>
        <v>60</v>
      </c>
      <c r="K80" s="36">
        <f t="shared" si="29"/>
        <v>0.48780487804878</v>
      </c>
      <c r="L80" s="34">
        <v>0</v>
      </c>
      <c r="M80" s="34">
        <f t="shared" si="30"/>
        <v>0</v>
      </c>
      <c r="N80" s="34">
        <f t="shared" si="31"/>
        <v>33</v>
      </c>
      <c r="O80" s="36">
        <f t="shared" si="32"/>
        <v>0.268292682926829</v>
      </c>
      <c r="P80" s="34"/>
      <c r="Q80" s="34">
        <f t="shared" si="23"/>
        <v>48.5765077053755</v>
      </c>
      <c r="R80" s="34">
        <f t="shared" si="33"/>
        <v>114</v>
      </c>
      <c r="S80" s="36">
        <f t="shared" si="34"/>
        <v>0.926829268292683</v>
      </c>
      <c r="T80" s="34"/>
    </row>
    <row r="81" s="28" customFormat="1" customHeight="1" spans="1:20">
      <c r="A81" s="34">
        <v>77</v>
      </c>
      <c r="B81" s="61" t="s">
        <v>783</v>
      </c>
      <c r="C81" s="63" t="s">
        <v>784</v>
      </c>
      <c r="D81" s="44">
        <v>3.28</v>
      </c>
      <c r="E81" s="34">
        <f t="shared" si="24"/>
        <v>57.1144278606965</v>
      </c>
      <c r="F81" s="34">
        <f t="shared" si="25"/>
        <v>65</v>
      </c>
      <c r="G81" s="36">
        <f t="shared" si="26"/>
        <v>0.528455284552846</v>
      </c>
      <c r="H81" s="34">
        <v>34</v>
      </c>
      <c r="I81" s="34">
        <f t="shared" si="27"/>
        <v>2.48780487804878</v>
      </c>
      <c r="J81" s="34">
        <f t="shared" si="28"/>
        <v>90</v>
      </c>
      <c r="K81" s="36">
        <f t="shared" si="29"/>
        <v>0.731707317073171</v>
      </c>
      <c r="L81" s="34">
        <v>0</v>
      </c>
      <c r="M81" s="34">
        <f t="shared" si="30"/>
        <v>0</v>
      </c>
      <c r="N81" s="34">
        <f t="shared" si="31"/>
        <v>33</v>
      </c>
      <c r="O81" s="36">
        <f t="shared" si="32"/>
        <v>0.268292682926829</v>
      </c>
      <c r="P81" s="34"/>
      <c r="Q81" s="34">
        <f t="shared" si="23"/>
        <v>59.6022327387453</v>
      </c>
      <c r="R81" s="34">
        <f t="shared" si="33"/>
        <v>71</v>
      </c>
      <c r="S81" s="36">
        <f t="shared" si="34"/>
        <v>0.577235772357724</v>
      </c>
      <c r="T81" s="34"/>
    </row>
    <row r="82" s="28" customFormat="1" customHeight="1" spans="1:20">
      <c r="A82" s="34">
        <v>78</v>
      </c>
      <c r="B82" s="61" t="s">
        <v>785</v>
      </c>
      <c r="C82" s="63" t="s">
        <v>786</v>
      </c>
      <c r="D82" s="44">
        <v>3.11</v>
      </c>
      <c r="E82" s="34">
        <f t="shared" si="24"/>
        <v>54.1542288557214</v>
      </c>
      <c r="F82" s="34">
        <f t="shared" si="25"/>
        <v>81</v>
      </c>
      <c r="G82" s="36">
        <f t="shared" si="26"/>
        <v>0.658536585365854</v>
      </c>
      <c r="H82" s="34">
        <v>65</v>
      </c>
      <c r="I82" s="34">
        <f t="shared" si="27"/>
        <v>4.75609756097561</v>
      </c>
      <c r="J82" s="34">
        <f t="shared" si="28"/>
        <v>23</v>
      </c>
      <c r="K82" s="36">
        <f t="shared" si="29"/>
        <v>0.186991869918699</v>
      </c>
      <c r="L82" s="34">
        <v>0</v>
      </c>
      <c r="M82" s="34">
        <f t="shared" si="30"/>
        <v>0</v>
      </c>
      <c r="N82" s="34">
        <f t="shared" si="31"/>
        <v>33</v>
      </c>
      <c r="O82" s="36">
        <f t="shared" si="32"/>
        <v>0.268292682926829</v>
      </c>
      <c r="P82" s="34"/>
      <c r="Q82" s="34">
        <f t="shared" si="23"/>
        <v>58.910326416697</v>
      </c>
      <c r="R82" s="34">
        <f t="shared" si="33"/>
        <v>75</v>
      </c>
      <c r="S82" s="36">
        <f t="shared" si="34"/>
        <v>0.609756097560976</v>
      </c>
      <c r="T82" s="34"/>
    </row>
    <row r="83" s="28" customFormat="1" customHeight="1" spans="1:20">
      <c r="A83" s="34">
        <v>79</v>
      </c>
      <c r="B83" s="61" t="s">
        <v>787</v>
      </c>
      <c r="C83" s="63" t="s">
        <v>788</v>
      </c>
      <c r="D83" s="44">
        <v>3.22</v>
      </c>
      <c r="E83" s="34">
        <f t="shared" si="24"/>
        <v>56.0696517412935</v>
      </c>
      <c r="F83" s="34">
        <f t="shared" si="25"/>
        <v>69</v>
      </c>
      <c r="G83" s="36">
        <f t="shared" si="26"/>
        <v>0.560975609756098</v>
      </c>
      <c r="H83" s="34">
        <v>72</v>
      </c>
      <c r="I83" s="34">
        <f t="shared" si="27"/>
        <v>5.26829268292683</v>
      </c>
      <c r="J83" s="34">
        <f t="shared" si="28"/>
        <v>20</v>
      </c>
      <c r="K83" s="36">
        <f t="shared" si="29"/>
        <v>0.16260162601626</v>
      </c>
      <c r="L83" s="34">
        <v>11.5</v>
      </c>
      <c r="M83" s="34">
        <f t="shared" si="30"/>
        <v>11.5</v>
      </c>
      <c r="N83" s="34">
        <f t="shared" si="31"/>
        <v>21</v>
      </c>
      <c r="O83" s="36">
        <f t="shared" si="32"/>
        <v>0.170731707317073</v>
      </c>
      <c r="P83" s="34"/>
      <c r="Q83" s="34">
        <f t="shared" si="23"/>
        <v>72.8379444242203</v>
      </c>
      <c r="R83" s="34">
        <f t="shared" si="33"/>
        <v>29</v>
      </c>
      <c r="S83" s="36">
        <f t="shared" si="34"/>
        <v>0.235772357723577</v>
      </c>
      <c r="T83" s="34"/>
    </row>
    <row r="84" s="28" customFormat="1" customHeight="1" spans="1:20">
      <c r="A84" s="34">
        <v>80</v>
      </c>
      <c r="B84" s="61" t="s">
        <v>789</v>
      </c>
      <c r="C84" s="63" t="s">
        <v>790</v>
      </c>
      <c r="D84" s="44">
        <v>3.21</v>
      </c>
      <c r="E84" s="34">
        <f t="shared" si="24"/>
        <v>55.8955223880597</v>
      </c>
      <c r="F84" s="34">
        <f t="shared" si="25"/>
        <v>72</v>
      </c>
      <c r="G84" s="36">
        <f t="shared" si="26"/>
        <v>0.585365853658537</v>
      </c>
      <c r="H84" s="34">
        <v>50</v>
      </c>
      <c r="I84" s="34">
        <f t="shared" si="27"/>
        <v>3.65853658536585</v>
      </c>
      <c r="J84" s="34">
        <f t="shared" si="28"/>
        <v>32</v>
      </c>
      <c r="K84" s="36">
        <f t="shared" si="29"/>
        <v>0.260162601626016</v>
      </c>
      <c r="L84" s="34">
        <v>0</v>
      </c>
      <c r="M84" s="34">
        <f t="shared" si="30"/>
        <v>0</v>
      </c>
      <c r="N84" s="34">
        <f t="shared" si="31"/>
        <v>33</v>
      </c>
      <c r="O84" s="36">
        <f t="shared" si="32"/>
        <v>0.268292682926829</v>
      </c>
      <c r="P84" s="34"/>
      <c r="Q84" s="34">
        <f t="shared" si="23"/>
        <v>59.5540589734256</v>
      </c>
      <c r="R84" s="34">
        <f t="shared" si="33"/>
        <v>72</v>
      </c>
      <c r="S84" s="36">
        <f t="shared" si="34"/>
        <v>0.585365853658537</v>
      </c>
      <c r="T84" s="34"/>
    </row>
    <row r="85" s="28" customFormat="1" customHeight="1" spans="1:20">
      <c r="A85" s="34">
        <v>81</v>
      </c>
      <c r="B85" s="61" t="s">
        <v>791</v>
      </c>
      <c r="C85" s="63" t="s">
        <v>792</v>
      </c>
      <c r="D85" s="44">
        <v>3.78</v>
      </c>
      <c r="E85" s="34">
        <f t="shared" si="24"/>
        <v>65.8208955223881</v>
      </c>
      <c r="F85" s="34">
        <f t="shared" si="25"/>
        <v>15</v>
      </c>
      <c r="G85" s="36">
        <f t="shared" si="26"/>
        <v>0.121951219512195</v>
      </c>
      <c r="H85" s="34">
        <v>105.5</v>
      </c>
      <c r="I85" s="34">
        <f t="shared" si="27"/>
        <v>7.71951219512195</v>
      </c>
      <c r="J85" s="34">
        <f t="shared" si="28"/>
        <v>9</v>
      </c>
      <c r="K85" s="36">
        <f t="shared" si="29"/>
        <v>0.0731707317073171</v>
      </c>
      <c r="L85" s="34">
        <v>75.1</v>
      </c>
      <c r="M85" s="34">
        <f t="shared" si="30"/>
        <v>50</v>
      </c>
      <c r="N85" s="34">
        <f t="shared" si="31"/>
        <v>1</v>
      </c>
      <c r="O85" s="36">
        <f t="shared" si="32"/>
        <v>0.00813008130081301</v>
      </c>
      <c r="P85" s="34"/>
      <c r="Q85" s="34">
        <f t="shared" si="23"/>
        <v>123.54040771751</v>
      </c>
      <c r="R85" s="34">
        <f t="shared" si="33"/>
        <v>3</v>
      </c>
      <c r="S85" s="36">
        <f t="shared" si="34"/>
        <v>0.024390243902439</v>
      </c>
      <c r="T85" s="34"/>
    </row>
    <row r="86" s="28" customFormat="1" customHeight="1" spans="1:20">
      <c r="A86" s="34">
        <v>82</v>
      </c>
      <c r="B86" s="61" t="s">
        <v>793</v>
      </c>
      <c r="C86" s="64" t="s">
        <v>794</v>
      </c>
      <c r="D86" s="44">
        <v>3.21</v>
      </c>
      <c r="E86" s="34">
        <f t="shared" si="24"/>
        <v>55.8955223880597</v>
      </c>
      <c r="F86" s="34">
        <f t="shared" si="25"/>
        <v>72</v>
      </c>
      <c r="G86" s="36">
        <f t="shared" si="26"/>
        <v>0.585365853658537</v>
      </c>
      <c r="H86" s="34">
        <v>38</v>
      </c>
      <c r="I86" s="34">
        <f t="shared" si="27"/>
        <v>2.78048780487805</v>
      </c>
      <c r="J86" s="34">
        <f t="shared" si="28"/>
        <v>60</v>
      </c>
      <c r="K86" s="36">
        <f t="shared" si="29"/>
        <v>0.48780487804878</v>
      </c>
      <c r="L86" s="34">
        <v>0</v>
      </c>
      <c r="M86" s="34">
        <f t="shared" si="30"/>
        <v>0</v>
      </c>
      <c r="N86" s="34">
        <f t="shared" si="31"/>
        <v>33</v>
      </c>
      <c r="O86" s="36">
        <f t="shared" si="32"/>
        <v>0.268292682926829</v>
      </c>
      <c r="P86" s="34"/>
      <c r="Q86" s="34">
        <f t="shared" si="23"/>
        <v>58.6760101929378</v>
      </c>
      <c r="R86" s="34">
        <f t="shared" si="33"/>
        <v>76</v>
      </c>
      <c r="S86" s="36">
        <f t="shared" si="34"/>
        <v>0.617886178861789</v>
      </c>
      <c r="T86" s="34"/>
    </row>
    <row r="87" s="28" customFormat="1" customHeight="1" spans="1:20">
      <c r="A87" s="34">
        <v>83</v>
      </c>
      <c r="B87" s="61" t="s">
        <v>795</v>
      </c>
      <c r="C87" s="64" t="s">
        <v>796</v>
      </c>
      <c r="D87" s="44">
        <v>3.29</v>
      </c>
      <c r="E87" s="34">
        <f t="shared" si="24"/>
        <v>57.2885572139304</v>
      </c>
      <c r="F87" s="34">
        <f t="shared" si="25"/>
        <v>64</v>
      </c>
      <c r="G87" s="36">
        <f t="shared" si="26"/>
        <v>0.520325203252033</v>
      </c>
      <c r="H87" s="34">
        <v>38.5</v>
      </c>
      <c r="I87" s="34">
        <f t="shared" si="27"/>
        <v>2.81707317073171</v>
      </c>
      <c r="J87" s="34">
        <f t="shared" si="28"/>
        <v>59</v>
      </c>
      <c r="K87" s="36">
        <f t="shared" si="29"/>
        <v>0.479674796747967</v>
      </c>
      <c r="L87" s="34">
        <v>0</v>
      </c>
      <c r="M87" s="34">
        <f t="shared" si="30"/>
        <v>0</v>
      </c>
      <c r="N87" s="34">
        <f t="shared" si="31"/>
        <v>33</v>
      </c>
      <c r="O87" s="36">
        <f t="shared" si="32"/>
        <v>0.268292682926829</v>
      </c>
      <c r="P87" s="34"/>
      <c r="Q87" s="34">
        <f t="shared" si="23"/>
        <v>60.1056303846621</v>
      </c>
      <c r="R87" s="34">
        <f t="shared" si="33"/>
        <v>70</v>
      </c>
      <c r="S87" s="36">
        <f t="shared" si="34"/>
        <v>0.569105691056911</v>
      </c>
      <c r="T87" s="34"/>
    </row>
    <row r="88" s="28" customFormat="1" customHeight="1" spans="1:20">
      <c r="A88" s="34">
        <v>84</v>
      </c>
      <c r="B88" s="61" t="s">
        <v>797</v>
      </c>
      <c r="C88" s="64" t="s">
        <v>798</v>
      </c>
      <c r="D88" s="44">
        <v>3.56</v>
      </c>
      <c r="E88" s="34">
        <f t="shared" si="24"/>
        <v>61.9900497512438</v>
      </c>
      <c r="F88" s="34">
        <f t="shared" si="25"/>
        <v>34</v>
      </c>
      <c r="G88" s="36">
        <f t="shared" si="26"/>
        <v>0.276422764227642</v>
      </c>
      <c r="H88" s="34">
        <v>38</v>
      </c>
      <c r="I88" s="34">
        <f t="shared" si="27"/>
        <v>2.78048780487805</v>
      </c>
      <c r="J88" s="34">
        <f t="shared" si="28"/>
        <v>60</v>
      </c>
      <c r="K88" s="36">
        <f t="shared" si="29"/>
        <v>0.48780487804878</v>
      </c>
      <c r="L88" s="34">
        <v>0</v>
      </c>
      <c r="M88" s="34">
        <f t="shared" si="30"/>
        <v>0</v>
      </c>
      <c r="N88" s="34">
        <f t="shared" si="31"/>
        <v>33</v>
      </c>
      <c r="O88" s="36">
        <f t="shared" si="32"/>
        <v>0.268292682926829</v>
      </c>
      <c r="P88" s="34"/>
      <c r="Q88" s="34">
        <f t="shared" si="23"/>
        <v>64.7705375561219</v>
      </c>
      <c r="R88" s="34">
        <f t="shared" si="33"/>
        <v>46</v>
      </c>
      <c r="S88" s="36">
        <f t="shared" si="34"/>
        <v>0.373983739837398</v>
      </c>
      <c r="T88" s="34"/>
    </row>
    <row r="89" s="28" customFormat="1" customHeight="1" spans="1:20">
      <c r="A89" s="34">
        <v>85</v>
      </c>
      <c r="B89" s="61" t="s">
        <v>799</v>
      </c>
      <c r="C89" s="64" t="s">
        <v>800</v>
      </c>
      <c r="D89" s="44">
        <v>3.42</v>
      </c>
      <c r="E89" s="34">
        <f t="shared" si="24"/>
        <v>59.5522388059702</v>
      </c>
      <c r="F89" s="34">
        <f t="shared" si="25"/>
        <v>51</v>
      </c>
      <c r="G89" s="36">
        <f t="shared" si="26"/>
        <v>0.414634146341463</v>
      </c>
      <c r="H89" s="34">
        <v>42</v>
      </c>
      <c r="I89" s="34">
        <f t="shared" si="27"/>
        <v>3.07317073170732</v>
      </c>
      <c r="J89" s="34">
        <f t="shared" si="28"/>
        <v>46</v>
      </c>
      <c r="K89" s="36">
        <f t="shared" si="29"/>
        <v>0.373983739837398</v>
      </c>
      <c r="L89" s="34">
        <v>0</v>
      </c>
      <c r="M89" s="34">
        <f t="shared" si="30"/>
        <v>0</v>
      </c>
      <c r="N89" s="34">
        <f t="shared" si="31"/>
        <v>33</v>
      </c>
      <c r="O89" s="36">
        <f t="shared" si="32"/>
        <v>0.268292682926829</v>
      </c>
      <c r="P89" s="34"/>
      <c r="Q89" s="34">
        <f t="shared" si="23"/>
        <v>62.6254095376775</v>
      </c>
      <c r="R89" s="34">
        <f t="shared" si="33"/>
        <v>59</v>
      </c>
      <c r="S89" s="36">
        <f t="shared" si="34"/>
        <v>0.479674796747967</v>
      </c>
      <c r="T89" s="34"/>
    </row>
    <row r="90" s="28" customFormat="1" customHeight="1" spans="1:20">
      <c r="A90" s="34">
        <v>86</v>
      </c>
      <c r="B90" s="61" t="s">
        <v>801</v>
      </c>
      <c r="C90" s="61" t="s">
        <v>802</v>
      </c>
      <c r="D90" s="44">
        <v>3.71</v>
      </c>
      <c r="E90" s="34">
        <f t="shared" si="24"/>
        <v>64.6019900497513</v>
      </c>
      <c r="F90" s="34">
        <f t="shared" si="25"/>
        <v>23</v>
      </c>
      <c r="G90" s="36">
        <f t="shared" si="26"/>
        <v>0.186991869918699</v>
      </c>
      <c r="H90" s="34">
        <v>41</v>
      </c>
      <c r="I90" s="34">
        <f t="shared" si="27"/>
        <v>3</v>
      </c>
      <c r="J90" s="34">
        <f t="shared" si="28"/>
        <v>48</v>
      </c>
      <c r="K90" s="36">
        <f t="shared" si="29"/>
        <v>0.390243902439024</v>
      </c>
      <c r="L90" s="34">
        <v>6</v>
      </c>
      <c r="M90" s="34">
        <f t="shared" si="30"/>
        <v>6</v>
      </c>
      <c r="N90" s="34">
        <f t="shared" si="31"/>
        <v>28</v>
      </c>
      <c r="O90" s="36">
        <f t="shared" si="32"/>
        <v>0.227642276422764</v>
      </c>
      <c r="P90" s="34"/>
      <c r="Q90" s="34">
        <f t="shared" si="23"/>
        <v>73.6019900497513</v>
      </c>
      <c r="R90" s="34">
        <f t="shared" si="33"/>
        <v>28</v>
      </c>
      <c r="S90" s="36">
        <f t="shared" si="34"/>
        <v>0.227642276422764</v>
      </c>
      <c r="T90" s="34"/>
    </row>
    <row r="91" s="28" customFormat="1" customHeight="1" spans="1:20">
      <c r="A91" s="34">
        <v>87</v>
      </c>
      <c r="B91" s="61" t="s">
        <v>803</v>
      </c>
      <c r="C91" s="64" t="s">
        <v>804</v>
      </c>
      <c r="D91" s="44">
        <v>3.22</v>
      </c>
      <c r="E91" s="34">
        <f t="shared" si="24"/>
        <v>56.0696517412935</v>
      </c>
      <c r="F91" s="34">
        <f t="shared" si="25"/>
        <v>69</v>
      </c>
      <c r="G91" s="36">
        <f t="shared" si="26"/>
        <v>0.560975609756098</v>
      </c>
      <c r="H91" s="34">
        <v>34</v>
      </c>
      <c r="I91" s="34">
        <f t="shared" si="27"/>
        <v>2.48780487804878</v>
      </c>
      <c r="J91" s="34">
        <f t="shared" si="28"/>
        <v>90</v>
      </c>
      <c r="K91" s="36">
        <f t="shared" si="29"/>
        <v>0.731707317073171</v>
      </c>
      <c r="L91" s="34">
        <v>0</v>
      </c>
      <c r="M91" s="34">
        <f t="shared" si="30"/>
        <v>0</v>
      </c>
      <c r="N91" s="34">
        <f t="shared" si="31"/>
        <v>33</v>
      </c>
      <c r="O91" s="36">
        <f t="shared" si="32"/>
        <v>0.268292682926829</v>
      </c>
      <c r="P91" s="34"/>
      <c r="Q91" s="34">
        <f t="shared" si="23"/>
        <v>58.5574566193423</v>
      </c>
      <c r="R91" s="34">
        <f t="shared" si="33"/>
        <v>78</v>
      </c>
      <c r="S91" s="36">
        <f t="shared" si="34"/>
        <v>0.634146341463415</v>
      </c>
      <c r="T91" s="34"/>
    </row>
    <row r="92" s="28" customFormat="1" customHeight="1" spans="1:20">
      <c r="A92" s="34">
        <v>88</v>
      </c>
      <c r="B92" s="61" t="s">
        <v>805</v>
      </c>
      <c r="C92" s="64" t="s">
        <v>806</v>
      </c>
      <c r="D92" s="44">
        <v>3.42</v>
      </c>
      <c r="E92" s="34">
        <f t="shared" si="24"/>
        <v>59.5522388059702</v>
      </c>
      <c r="F92" s="34">
        <f t="shared" si="25"/>
        <v>51</v>
      </c>
      <c r="G92" s="36">
        <f t="shared" si="26"/>
        <v>0.414634146341463</v>
      </c>
      <c r="H92" s="34">
        <v>33</v>
      </c>
      <c r="I92" s="34">
        <f t="shared" si="27"/>
        <v>2.41463414634146</v>
      </c>
      <c r="J92" s="34">
        <f t="shared" si="28"/>
        <v>103</v>
      </c>
      <c r="K92" s="36">
        <f t="shared" si="29"/>
        <v>0.83739837398374</v>
      </c>
      <c r="L92" s="34">
        <v>0</v>
      </c>
      <c r="M92" s="34">
        <f t="shared" si="30"/>
        <v>0</v>
      </c>
      <c r="N92" s="34">
        <f t="shared" si="31"/>
        <v>33</v>
      </c>
      <c r="O92" s="36">
        <f t="shared" si="32"/>
        <v>0.268292682926829</v>
      </c>
      <c r="P92" s="34"/>
      <c r="Q92" s="34">
        <f t="shared" si="23"/>
        <v>61.9668729523117</v>
      </c>
      <c r="R92" s="34">
        <f t="shared" si="33"/>
        <v>61</v>
      </c>
      <c r="S92" s="36">
        <f t="shared" si="34"/>
        <v>0.495934959349593</v>
      </c>
      <c r="T92" s="34"/>
    </row>
    <row r="93" s="28" customFormat="1" customHeight="1" spans="1:20">
      <c r="A93" s="34">
        <v>89</v>
      </c>
      <c r="B93" s="61" t="s">
        <v>807</v>
      </c>
      <c r="C93" s="64" t="s">
        <v>808</v>
      </c>
      <c r="D93" s="44">
        <v>3.15</v>
      </c>
      <c r="E93" s="34">
        <f t="shared" si="24"/>
        <v>54.8507462686567</v>
      </c>
      <c r="F93" s="34">
        <f t="shared" si="25"/>
        <v>76</v>
      </c>
      <c r="G93" s="36">
        <f t="shared" si="26"/>
        <v>0.617886178861789</v>
      </c>
      <c r="H93" s="34">
        <v>26</v>
      </c>
      <c r="I93" s="34">
        <f t="shared" si="27"/>
        <v>1.90243902439024</v>
      </c>
      <c r="J93" s="34">
        <f t="shared" si="28"/>
        <v>117</v>
      </c>
      <c r="K93" s="36">
        <f t="shared" si="29"/>
        <v>0.951219512195122</v>
      </c>
      <c r="L93" s="34">
        <v>0</v>
      </c>
      <c r="M93" s="34">
        <f t="shared" si="30"/>
        <v>0</v>
      </c>
      <c r="N93" s="34">
        <f t="shared" si="31"/>
        <v>33</v>
      </c>
      <c r="O93" s="36">
        <f t="shared" si="32"/>
        <v>0.268292682926829</v>
      </c>
      <c r="P93" s="34"/>
      <c r="Q93" s="34">
        <f t="shared" si="23"/>
        <v>56.7531852930469</v>
      </c>
      <c r="R93" s="34">
        <f t="shared" si="33"/>
        <v>90</v>
      </c>
      <c r="S93" s="36">
        <f t="shared" si="34"/>
        <v>0.731707317073171</v>
      </c>
      <c r="T93" s="34"/>
    </row>
    <row r="94" s="28" customFormat="1" customHeight="1" spans="1:20">
      <c r="A94" s="34">
        <v>90</v>
      </c>
      <c r="B94" s="61" t="s">
        <v>809</v>
      </c>
      <c r="C94" s="64" t="s">
        <v>810</v>
      </c>
      <c r="D94" s="44">
        <v>2.75</v>
      </c>
      <c r="E94" s="34">
        <f t="shared" si="24"/>
        <v>47.8855721393035</v>
      </c>
      <c r="F94" s="34">
        <f t="shared" si="25"/>
        <v>106</v>
      </c>
      <c r="G94" s="36">
        <f t="shared" si="26"/>
        <v>0.861788617886179</v>
      </c>
      <c r="H94" s="34">
        <v>30</v>
      </c>
      <c r="I94" s="34">
        <f t="shared" si="27"/>
        <v>2.19512195121951</v>
      </c>
      <c r="J94" s="34">
        <f t="shared" si="28"/>
        <v>112</v>
      </c>
      <c r="K94" s="36">
        <f t="shared" si="29"/>
        <v>0.910569105691057</v>
      </c>
      <c r="L94" s="34">
        <v>0</v>
      </c>
      <c r="M94" s="34">
        <f t="shared" si="30"/>
        <v>0</v>
      </c>
      <c r="N94" s="34">
        <f t="shared" si="31"/>
        <v>33</v>
      </c>
      <c r="O94" s="36">
        <f t="shared" si="32"/>
        <v>0.268292682926829</v>
      </c>
      <c r="P94" s="34"/>
      <c r="Q94" s="34">
        <f t="shared" si="23"/>
        <v>50.080694090523</v>
      </c>
      <c r="R94" s="34">
        <f t="shared" si="33"/>
        <v>108</v>
      </c>
      <c r="S94" s="36">
        <f t="shared" si="34"/>
        <v>0.878048780487805</v>
      </c>
      <c r="T94" s="34"/>
    </row>
    <row r="95" s="28" customFormat="1" customHeight="1" spans="1:20">
      <c r="A95" s="34">
        <v>91</v>
      </c>
      <c r="B95" s="61" t="s">
        <v>811</v>
      </c>
      <c r="C95" s="64" t="s">
        <v>812</v>
      </c>
      <c r="D95" s="44">
        <v>2.83</v>
      </c>
      <c r="E95" s="34">
        <f t="shared" si="24"/>
        <v>49.2786069651741</v>
      </c>
      <c r="F95" s="34">
        <f t="shared" si="25"/>
        <v>104</v>
      </c>
      <c r="G95" s="36">
        <f t="shared" si="26"/>
        <v>0.845528455284553</v>
      </c>
      <c r="H95" s="34">
        <v>33</v>
      </c>
      <c r="I95" s="34">
        <f t="shared" si="27"/>
        <v>2.41463414634146</v>
      </c>
      <c r="J95" s="34">
        <f t="shared" si="28"/>
        <v>103</v>
      </c>
      <c r="K95" s="36">
        <f t="shared" si="29"/>
        <v>0.83739837398374</v>
      </c>
      <c r="L95" s="34">
        <v>0</v>
      </c>
      <c r="M95" s="34">
        <f t="shared" si="30"/>
        <v>0</v>
      </c>
      <c r="N95" s="34">
        <f t="shared" si="31"/>
        <v>33</v>
      </c>
      <c r="O95" s="36">
        <f t="shared" si="32"/>
        <v>0.268292682926829</v>
      </c>
      <c r="P95" s="34"/>
      <c r="Q95" s="34">
        <f t="shared" si="23"/>
        <v>51.6932411115156</v>
      </c>
      <c r="R95" s="34">
        <f t="shared" si="33"/>
        <v>106</v>
      </c>
      <c r="S95" s="36">
        <f t="shared" si="34"/>
        <v>0.861788617886179</v>
      </c>
      <c r="T95" s="34"/>
    </row>
    <row r="96" s="28" customFormat="1" customHeight="1" spans="1:20">
      <c r="A96" s="34">
        <v>92</v>
      </c>
      <c r="B96" s="61" t="s">
        <v>813</v>
      </c>
      <c r="C96" s="64" t="s">
        <v>814</v>
      </c>
      <c r="D96" s="44">
        <v>3.44</v>
      </c>
      <c r="E96" s="34">
        <f t="shared" si="24"/>
        <v>59.9004975124378</v>
      </c>
      <c r="F96" s="34">
        <f t="shared" si="25"/>
        <v>50</v>
      </c>
      <c r="G96" s="36">
        <f t="shared" si="26"/>
        <v>0.40650406504065</v>
      </c>
      <c r="H96" s="34">
        <v>31</v>
      </c>
      <c r="I96" s="34">
        <f t="shared" si="27"/>
        <v>2.26829268292683</v>
      </c>
      <c r="J96" s="34">
        <f t="shared" si="28"/>
        <v>111</v>
      </c>
      <c r="K96" s="36">
        <f t="shared" si="29"/>
        <v>0.902439024390244</v>
      </c>
      <c r="L96" s="34">
        <v>0</v>
      </c>
      <c r="M96" s="34">
        <f t="shared" si="30"/>
        <v>0</v>
      </c>
      <c r="N96" s="34">
        <f t="shared" si="31"/>
        <v>33</v>
      </c>
      <c r="O96" s="36">
        <f t="shared" si="32"/>
        <v>0.268292682926829</v>
      </c>
      <c r="P96" s="34"/>
      <c r="Q96" s="34">
        <f t="shared" si="23"/>
        <v>62.1687901953646</v>
      </c>
      <c r="R96" s="34">
        <f t="shared" si="33"/>
        <v>60</v>
      </c>
      <c r="S96" s="36">
        <f t="shared" si="34"/>
        <v>0.48780487804878</v>
      </c>
      <c r="T96" s="34"/>
    </row>
    <row r="97" s="28" customFormat="1" customHeight="1" spans="1:20">
      <c r="A97" s="34">
        <v>93</v>
      </c>
      <c r="B97" s="61" t="s">
        <v>815</v>
      </c>
      <c r="C97" s="64" t="s">
        <v>816</v>
      </c>
      <c r="D97" s="44">
        <v>3.1</v>
      </c>
      <c r="E97" s="34">
        <f t="shared" si="24"/>
        <v>53.9800995024876</v>
      </c>
      <c r="F97" s="34">
        <f t="shared" si="25"/>
        <v>84</v>
      </c>
      <c r="G97" s="36">
        <f t="shared" si="26"/>
        <v>0.682926829268293</v>
      </c>
      <c r="H97" s="34">
        <v>38</v>
      </c>
      <c r="I97" s="34">
        <f t="shared" si="27"/>
        <v>2.78048780487805</v>
      </c>
      <c r="J97" s="34">
        <f t="shared" si="28"/>
        <v>60</v>
      </c>
      <c r="K97" s="36">
        <f t="shared" si="29"/>
        <v>0.48780487804878</v>
      </c>
      <c r="L97" s="34">
        <v>0</v>
      </c>
      <c r="M97" s="34">
        <f t="shared" si="30"/>
        <v>0</v>
      </c>
      <c r="N97" s="34">
        <f t="shared" si="31"/>
        <v>33</v>
      </c>
      <c r="O97" s="36">
        <f t="shared" si="32"/>
        <v>0.268292682926829</v>
      </c>
      <c r="P97" s="34"/>
      <c r="Q97" s="34">
        <f t="shared" si="23"/>
        <v>56.7605873073656</v>
      </c>
      <c r="R97" s="34">
        <f t="shared" si="33"/>
        <v>88</v>
      </c>
      <c r="S97" s="36">
        <f t="shared" si="34"/>
        <v>0.715447154471545</v>
      </c>
      <c r="T97" s="34"/>
    </row>
    <row r="98" s="28" customFormat="1" customHeight="1" spans="1:20">
      <c r="A98" s="34">
        <v>94</v>
      </c>
      <c r="B98" s="61" t="s">
        <v>817</v>
      </c>
      <c r="C98" s="64" t="s">
        <v>818</v>
      </c>
      <c r="D98" s="44">
        <v>3.72</v>
      </c>
      <c r="E98" s="34">
        <f t="shared" si="24"/>
        <v>64.7761194029851</v>
      </c>
      <c r="F98" s="34">
        <f t="shared" si="25"/>
        <v>21</v>
      </c>
      <c r="G98" s="36">
        <f t="shared" si="26"/>
        <v>0.170731707317073</v>
      </c>
      <c r="H98" s="34">
        <v>79</v>
      </c>
      <c r="I98" s="34">
        <f t="shared" si="27"/>
        <v>5.78048780487805</v>
      </c>
      <c r="J98" s="34">
        <f t="shared" si="28"/>
        <v>16</v>
      </c>
      <c r="K98" s="36">
        <f t="shared" si="29"/>
        <v>0.130081300813008</v>
      </c>
      <c r="L98" s="34">
        <v>13</v>
      </c>
      <c r="M98" s="34">
        <f t="shared" si="30"/>
        <v>13</v>
      </c>
      <c r="N98" s="34">
        <f t="shared" si="31"/>
        <v>19</v>
      </c>
      <c r="O98" s="36">
        <f t="shared" si="32"/>
        <v>0.154471544715447</v>
      </c>
      <c r="P98" s="34"/>
      <c r="Q98" s="34">
        <f t="shared" si="23"/>
        <v>83.5566072078632</v>
      </c>
      <c r="R98" s="34">
        <f t="shared" si="33"/>
        <v>19</v>
      </c>
      <c r="S98" s="36">
        <f t="shared" si="34"/>
        <v>0.154471544715447</v>
      </c>
      <c r="T98" s="34"/>
    </row>
    <row r="99" s="28" customFormat="1" customHeight="1" spans="1:20">
      <c r="A99" s="34">
        <v>95</v>
      </c>
      <c r="B99" s="61" t="s">
        <v>819</v>
      </c>
      <c r="C99" s="64" t="s">
        <v>820</v>
      </c>
      <c r="D99" s="44">
        <v>3.89</v>
      </c>
      <c r="E99" s="34">
        <f t="shared" si="24"/>
        <v>67.7363184079602</v>
      </c>
      <c r="F99" s="34">
        <f t="shared" si="25"/>
        <v>6</v>
      </c>
      <c r="G99" s="36">
        <f t="shared" si="26"/>
        <v>0.0487804878048781</v>
      </c>
      <c r="H99" s="34">
        <v>120</v>
      </c>
      <c r="I99" s="34">
        <f t="shared" si="27"/>
        <v>8.78048780487805</v>
      </c>
      <c r="J99" s="34">
        <f t="shared" si="28"/>
        <v>8</v>
      </c>
      <c r="K99" s="36">
        <f t="shared" si="29"/>
        <v>0.0650406504065041</v>
      </c>
      <c r="L99" s="34">
        <v>36.6</v>
      </c>
      <c r="M99" s="34">
        <f t="shared" si="30"/>
        <v>36.6</v>
      </c>
      <c r="N99" s="34">
        <f t="shared" si="31"/>
        <v>8</v>
      </c>
      <c r="O99" s="36">
        <f t="shared" si="32"/>
        <v>0.0650406504065041</v>
      </c>
      <c r="P99" s="34"/>
      <c r="Q99" s="34">
        <f t="shared" si="23"/>
        <v>113.116806212838</v>
      </c>
      <c r="R99" s="34">
        <f t="shared" si="33"/>
        <v>7</v>
      </c>
      <c r="S99" s="36">
        <f t="shared" si="34"/>
        <v>0.0569105691056911</v>
      </c>
      <c r="T99" s="34"/>
    </row>
    <row r="100" s="28" customFormat="1" customHeight="1" spans="1:20">
      <c r="A100" s="34">
        <v>96</v>
      </c>
      <c r="B100" s="61" t="s">
        <v>821</v>
      </c>
      <c r="C100" s="64" t="s">
        <v>822</v>
      </c>
      <c r="D100" s="44">
        <v>3.36</v>
      </c>
      <c r="E100" s="34">
        <f t="shared" si="24"/>
        <v>58.5074626865672</v>
      </c>
      <c r="F100" s="34">
        <f t="shared" si="25"/>
        <v>57</v>
      </c>
      <c r="G100" s="36">
        <f t="shared" si="26"/>
        <v>0.463414634146341</v>
      </c>
      <c r="H100" s="34">
        <v>32</v>
      </c>
      <c r="I100" s="34">
        <f t="shared" si="27"/>
        <v>2.34146341463415</v>
      </c>
      <c r="J100" s="34">
        <f t="shared" si="28"/>
        <v>107</v>
      </c>
      <c r="K100" s="36">
        <f t="shared" si="29"/>
        <v>0.869918699186992</v>
      </c>
      <c r="L100" s="34">
        <v>0</v>
      </c>
      <c r="M100" s="34">
        <f t="shared" si="30"/>
        <v>0</v>
      </c>
      <c r="N100" s="34">
        <f t="shared" si="31"/>
        <v>33</v>
      </c>
      <c r="O100" s="36">
        <f t="shared" si="32"/>
        <v>0.268292682926829</v>
      </c>
      <c r="P100" s="34"/>
      <c r="Q100" s="34">
        <f t="shared" si="23"/>
        <v>60.8489261012014</v>
      </c>
      <c r="R100" s="34">
        <f t="shared" si="33"/>
        <v>65</v>
      </c>
      <c r="S100" s="36">
        <f t="shared" si="34"/>
        <v>0.528455284552846</v>
      </c>
      <c r="T100" s="34"/>
    </row>
    <row r="101" s="28" customFormat="1" customHeight="1" spans="1:20">
      <c r="A101" s="34">
        <v>97</v>
      </c>
      <c r="B101" s="61" t="s">
        <v>823</v>
      </c>
      <c r="C101" s="64" t="s">
        <v>824</v>
      </c>
      <c r="D101" s="44">
        <v>3.26</v>
      </c>
      <c r="E101" s="34">
        <f t="shared" si="24"/>
        <v>56.7661691542289</v>
      </c>
      <c r="F101" s="34">
        <f t="shared" si="25"/>
        <v>67</v>
      </c>
      <c r="G101" s="36">
        <f t="shared" si="26"/>
        <v>0.544715447154472</v>
      </c>
      <c r="H101" s="34">
        <v>38</v>
      </c>
      <c r="I101" s="34">
        <f t="shared" si="27"/>
        <v>2.78048780487805</v>
      </c>
      <c r="J101" s="34">
        <f t="shared" si="28"/>
        <v>60</v>
      </c>
      <c r="K101" s="36">
        <f t="shared" si="29"/>
        <v>0.48780487804878</v>
      </c>
      <c r="L101" s="34">
        <v>0</v>
      </c>
      <c r="M101" s="34">
        <f t="shared" si="30"/>
        <v>0</v>
      </c>
      <c r="N101" s="34">
        <f t="shared" si="31"/>
        <v>33</v>
      </c>
      <c r="O101" s="36">
        <f t="shared" si="32"/>
        <v>0.268292682926829</v>
      </c>
      <c r="P101" s="34"/>
      <c r="Q101" s="34">
        <f t="shared" si="23"/>
        <v>59.5466569591069</v>
      </c>
      <c r="R101" s="34">
        <f t="shared" si="33"/>
        <v>73</v>
      </c>
      <c r="S101" s="36">
        <f t="shared" si="34"/>
        <v>0.59349593495935</v>
      </c>
      <c r="T101" s="34"/>
    </row>
    <row r="102" s="28" customFormat="1" customHeight="1" spans="1:20">
      <c r="A102" s="34">
        <v>98</v>
      </c>
      <c r="B102" s="61" t="s">
        <v>825</v>
      </c>
      <c r="C102" s="64" t="s">
        <v>826</v>
      </c>
      <c r="D102" s="44">
        <v>3.56</v>
      </c>
      <c r="E102" s="34">
        <f t="shared" ref="E102:E127" si="35">D102/MAX($D$5:$D$127)*70</f>
        <v>61.9900497512438</v>
      </c>
      <c r="F102" s="34">
        <f t="shared" ref="F102:F127" si="36">RANK(E102,$E$5:$E$127)</f>
        <v>34</v>
      </c>
      <c r="G102" s="36">
        <f t="shared" ref="G102:G127" si="37">IFERROR(RANK(E102,$E$5:$E$127)/COUNT($E$5:$E$127),0)</f>
        <v>0.276422764227642</v>
      </c>
      <c r="H102" s="34">
        <v>34</v>
      </c>
      <c r="I102" s="34">
        <f t="shared" ref="I102:I127" si="38">H102/MAX($H$5:$H$127)*30</f>
        <v>2.48780487804878</v>
      </c>
      <c r="J102" s="34">
        <f t="shared" ref="J102:J127" si="39">RANK(I102,$I$5:$I$127)</f>
        <v>90</v>
      </c>
      <c r="K102" s="36">
        <f t="shared" ref="K102:K127" si="40">IFERROR(RANK(I102,$I$5:$I$127)/COUNT($I$5:$I$127),0)</f>
        <v>0.731707317073171</v>
      </c>
      <c r="L102" s="34">
        <v>6</v>
      </c>
      <c r="M102" s="34">
        <f t="shared" si="30"/>
        <v>6</v>
      </c>
      <c r="N102" s="34">
        <f t="shared" ref="N102:N127" si="41">RANK(M102,$M$5:$M$127)</f>
        <v>28</v>
      </c>
      <c r="O102" s="36">
        <f t="shared" ref="O102:O127" si="42">IFERROR(RANK(M102,$M$5:$M$127)/COUNT($M$5:$M$127),0)</f>
        <v>0.227642276422764</v>
      </c>
      <c r="P102" s="34"/>
      <c r="Q102" s="34">
        <f t="shared" si="23"/>
        <v>70.4778546292926</v>
      </c>
      <c r="R102" s="34">
        <f t="shared" ref="R102:R127" si="43">RANK(Q102,$Q$5:$Q$127)</f>
        <v>31</v>
      </c>
      <c r="S102" s="36">
        <f t="shared" ref="S102:S127" si="44">IFERROR(RANK(Q102,$Q$5:$Q$127)/COUNT($Q$5:$Q$127),0)</f>
        <v>0.252032520325203</v>
      </c>
      <c r="T102" s="34"/>
    </row>
    <row r="103" s="28" customFormat="1" customHeight="1" spans="1:20">
      <c r="A103" s="34">
        <v>99</v>
      </c>
      <c r="B103" s="61" t="s">
        <v>827</v>
      </c>
      <c r="C103" s="64" t="s">
        <v>828</v>
      </c>
      <c r="D103" s="44">
        <v>2.95</v>
      </c>
      <c r="E103" s="34">
        <f t="shared" si="35"/>
        <v>51.3681592039801</v>
      </c>
      <c r="F103" s="34">
        <f t="shared" si="36"/>
        <v>95</v>
      </c>
      <c r="G103" s="36">
        <f t="shared" si="37"/>
        <v>0.772357723577236</v>
      </c>
      <c r="H103" s="34">
        <v>40</v>
      </c>
      <c r="I103" s="34">
        <f t="shared" si="38"/>
        <v>2.92682926829268</v>
      </c>
      <c r="J103" s="34">
        <f t="shared" si="39"/>
        <v>51</v>
      </c>
      <c r="K103" s="36">
        <f t="shared" si="40"/>
        <v>0.414634146341463</v>
      </c>
      <c r="L103" s="34">
        <v>0</v>
      </c>
      <c r="M103" s="34">
        <f t="shared" si="30"/>
        <v>0</v>
      </c>
      <c r="N103" s="34">
        <f t="shared" si="41"/>
        <v>33</v>
      </c>
      <c r="O103" s="36">
        <f t="shared" si="42"/>
        <v>0.268292682926829</v>
      </c>
      <c r="P103" s="34"/>
      <c r="Q103" s="34">
        <f t="shared" si="23"/>
        <v>54.2949884722728</v>
      </c>
      <c r="R103" s="34">
        <f t="shared" si="43"/>
        <v>99</v>
      </c>
      <c r="S103" s="36">
        <f t="shared" si="44"/>
        <v>0.804878048780488</v>
      </c>
      <c r="T103" s="34"/>
    </row>
    <row r="104" s="28" customFormat="1" customHeight="1" spans="1:20">
      <c r="A104" s="34">
        <v>100</v>
      </c>
      <c r="B104" s="61" t="s">
        <v>829</v>
      </c>
      <c r="C104" s="64" t="s">
        <v>830</v>
      </c>
      <c r="D104" s="44">
        <v>3.87</v>
      </c>
      <c r="E104" s="34">
        <f t="shared" si="35"/>
        <v>67.3880597014926</v>
      </c>
      <c r="F104" s="34">
        <f t="shared" si="36"/>
        <v>7</v>
      </c>
      <c r="G104" s="36">
        <f t="shared" si="37"/>
        <v>0.0569105691056911</v>
      </c>
      <c r="H104" s="34">
        <v>33</v>
      </c>
      <c r="I104" s="34">
        <f t="shared" si="38"/>
        <v>2.41463414634146</v>
      </c>
      <c r="J104" s="34">
        <f t="shared" si="39"/>
        <v>103</v>
      </c>
      <c r="K104" s="36">
        <f t="shared" si="40"/>
        <v>0.83739837398374</v>
      </c>
      <c r="L104" s="34">
        <v>0</v>
      </c>
      <c r="M104" s="34">
        <f t="shared" si="30"/>
        <v>0</v>
      </c>
      <c r="N104" s="34">
        <f t="shared" si="41"/>
        <v>33</v>
      </c>
      <c r="O104" s="36">
        <f t="shared" si="42"/>
        <v>0.268292682926829</v>
      </c>
      <c r="P104" s="34"/>
      <c r="Q104" s="34">
        <f t="shared" si="23"/>
        <v>69.802693847834</v>
      </c>
      <c r="R104" s="34">
        <f t="shared" si="43"/>
        <v>32</v>
      </c>
      <c r="S104" s="36">
        <f t="shared" si="44"/>
        <v>0.260162601626016</v>
      </c>
      <c r="T104" s="34"/>
    </row>
    <row r="105" s="28" customFormat="1" customHeight="1" spans="1:20">
      <c r="A105" s="34">
        <v>101</v>
      </c>
      <c r="B105" s="61" t="s">
        <v>831</v>
      </c>
      <c r="C105" s="64" t="s">
        <v>832</v>
      </c>
      <c r="D105" s="44">
        <v>3.38</v>
      </c>
      <c r="E105" s="34">
        <f t="shared" si="35"/>
        <v>58.8557213930348</v>
      </c>
      <c r="F105" s="34">
        <f t="shared" si="36"/>
        <v>54</v>
      </c>
      <c r="G105" s="36">
        <f t="shared" si="37"/>
        <v>0.439024390243902</v>
      </c>
      <c r="H105" s="34">
        <v>44</v>
      </c>
      <c r="I105" s="34">
        <f t="shared" si="38"/>
        <v>3.21951219512195</v>
      </c>
      <c r="J105" s="34">
        <f t="shared" si="39"/>
        <v>41</v>
      </c>
      <c r="K105" s="36">
        <f t="shared" si="40"/>
        <v>0.333333333333333</v>
      </c>
      <c r="L105" s="34">
        <v>3.5</v>
      </c>
      <c r="M105" s="34">
        <f t="shared" si="30"/>
        <v>3.5</v>
      </c>
      <c r="N105" s="34">
        <f t="shared" si="41"/>
        <v>32</v>
      </c>
      <c r="O105" s="36">
        <f t="shared" si="42"/>
        <v>0.260162601626016</v>
      </c>
      <c r="P105" s="34"/>
      <c r="Q105" s="34">
        <f t="shared" si="23"/>
        <v>65.5752335881567</v>
      </c>
      <c r="R105" s="34">
        <f t="shared" si="43"/>
        <v>43</v>
      </c>
      <c r="S105" s="36">
        <f t="shared" si="44"/>
        <v>0.349593495934959</v>
      </c>
      <c r="T105" s="34"/>
    </row>
    <row r="106" s="28" customFormat="1" customHeight="1" spans="1:20">
      <c r="A106" s="34">
        <v>102</v>
      </c>
      <c r="B106" s="61" t="s">
        <v>833</v>
      </c>
      <c r="C106" s="64" t="s">
        <v>834</v>
      </c>
      <c r="D106" s="44">
        <v>3.08</v>
      </c>
      <c r="E106" s="34">
        <f t="shared" si="35"/>
        <v>53.6318407960199</v>
      </c>
      <c r="F106" s="34">
        <f t="shared" si="36"/>
        <v>86</v>
      </c>
      <c r="G106" s="36">
        <f t="shared" si="37"/>
        <v>0.699186991869919</v>
      </c>
      <c r="H106" s="34">
        <v>43</v>
      </c>
      <c r="I106" s="34">
        <f t="shared" si="38"/>
        <v>3.14634146341463</v>
      </c>
      <c r="J106" s="34">
        <f t="shared" si="39"/>
        <v>44</v>
      </c>
      <c r="K106" s="36">
        <f t="shared" si="40"/>
        <v>0.357723577235772</v>
      </c>
      <c r="L106" s="34">
        <v>18</v>
      </c>
      <c r="M106" s="34">
        <f t="shared" si="30"/>
        <v>18</v>
      </c>
      <c r="N106" s="34">
        <f t="shared" si="41"/>
        <v>16</v>
      </c>
      <c r="O106" s="36">
        <f t="shared" si="42"/>
        <v>0.130081300813008</v>
      </c>
      <c r="P106" s="34"/>
      <c r="Q106" s="34">
        <f t="shared" si="23"/>
        <v>74.7781822594345</v>
      </c>
      <c r="R106" s="34">
        <f t="shared" si="43"/>
        <v>27</v>
      </c>
      <c r="S106" s="36">
        <f t="shared" si="44"/>
        <v>0.219512195121951</v>
      </c>
      <c r="T106" s="34"/>
    </row>
    <row r="107" s="28" customFormat="1" customHeight="1" spans="1:20">
      <c r="A107" s="34">
        <v>103</v>
      </c>
      <c r="B107" s="61" t="s">
        <v>835</v>
      </c>
      <c r="C107" s="64" t="s">
        <v>836</v>
      </c>
      <c r="D107" s="44">
        <v>2.8</v>
      </c>
      <c r="E107" s="34">
        <f t="shared" si="35"/>
        <v>48.7562189054726</v>
      </c>
      <c r="F107" s="34">
        <f t="shared" si="36"/>
        <v>105</v>
      </c>
      <c r="G107" s="36">
        <f t="shared" si="37"/>
        <v>0.853658536585366</v>
      </c>
      <c r="H107" s="34">
        <v>60</v>
      </c>
      <c r="I107" s="34">
        <f t="shared" si="38"/>
        <v>4.39024390243902</v>
      </c>
      <c r="J107" s="34">
        <f t="shared" si="39"/>
        <v>28</v>
      </c>
      <c r="K107" s="36">
        <f t="shared" si="40"/>
        <v>0.227642276422764</v>
      </c>
      <c r="L107" s="34">
        <v>0</v>
      </c>
      <c r="M107" s="34">
        <f t="shared" si="30"/>
        <v>0</v>
      </c>
      <c r="N107" s="34">
        <f t="shared" si="41"/>
        <v>33</v>
      </c>
      <c r="O107" s="36">
        <f t="shared" si="42"/>
        <v>0.268292682926829</v>
      </c>
      <c r="P107" s="34"/>
      <c r="Q107" s="34">
        <f t="shared" ref="Q107:Q170" si="45">E107+I107+M107-P107</f>
        <v>53.1464628079116</v>
      </c>
      <c r="R107" s="34">
        <f t="shared" si="43"/>
        <v>103</v>
      </c>
      <c r="S107" s="36">
        <f t="shared" si="44"/>
        <v>0.83739837398374</v>
      </c>
      <c r="T107" s="34"/>
    </row>
    <row r="108" s="28" customFormat="1" customHeight="1" spans="1:20">
      <c r="A108" s="34">
        <v>104</v>
      </c>
      <c r="B108" s="61" t="s">
        <v>837</v>
      </c>
      <c r="C108" s="64" t="s">
        <v>838</v>
      </c>
      <c r="D108" s="44">
        <v>3.53</v>
      </c>
      <c r="E108" s="34">
        <f t="shared" si="35"/>
        <v>61.4676616915423</v>
      </c>
      <c r="F108" s="34">
        <f t="shared" si="36"/>
        <v>37</v>
      </c>
      <c r="G108" s="36">
        <f t="shared" si="37"/>
        <v>0.300813008130081</v>
      </c>
      <c r="H108" s="34">
        <v>38</v>
      </c>
      <c r="I108" s="34">
        <f t="shared" si="38"/>
        <v>2.78048780487805</v>
      </c>
      <c r="J108" s="34">
        <f t="shared" si="39"/>
        <v>60</v>
      </c>
      <c r="K108" s="36">
        <f t="shared" si="40"/>
        <v>0.48780487804878</v>
      </c>
      <c r="L108" s="34">
        <v>0</v>
      </c>
      <c r="M108" s="34">
        <f t="shared" si="30"/>
        <v>0</v>
      </c>
      <c r="N108" s="34">
        <f t="shared" si="41"/>
        <v>33</v>
      </c>
      <c r="O108" s="36">
        <f t="shared" si="42"/>
        <v>0.268292682926829</v>
      </c>
      <c r="P108" s="34"/>
      <c r="Q108" s="34">
        <f t="shared" si="45"/>
        <v>64.2481494964204</v>
      </c>
      <c r="R108" s="34">
        <f t="shared" si="43"/>
        <v>48</v>
      </c>
      <c r="S108" s="36">
        <f t="shared" si="44"/>
        <v>0.390243902439024</v>
      </c>
      <c r="T108" s="34"/>
    </row>
    <row r="109" s="28" customFormat="1" customHeight="1" spans="1:20">
      <c r="A109" s="34">
        <v>105</v>
      </c>
      <c r="B109" s="61" t="s">
        <v>839</v>
      </c>
      <c r="C109" s="64" t="s">
        <v>840</v>
      </c>
      <c r="D109" s="44">
        <v>3.45</v>
      </c>
      <c r="E109" s="34">
        <f t="shared" si="35"/>
        <v>60.0746268656717</v>
      </c>
      <c r="F109" s="34">
        <f t="shared" si="36"/>
        <v>47</v>
      </c>
      <c r="G109" s="36">
        <f t="shared" si="37"/>
        <v>0.382113821138211</v>
      </c>
      <c r="H109" s="34">
        <v>38</v>
      </c>
      <c r="I109" s="34">
        <f t="shared" si="38"/>
        <v>2.78048780487805</v>
      </c>
      <c r="J109" s="34">
        <f t="shared" si="39"/>
        <v>60</v>
      </c>
      <c r="K109" s="36">
        <f t="shared" si="40"/>
        <v>0.48780487804878</v>
      </c>
      <c r="L109" s="34">
        <v>0</v>
      </c>
      <c r="M109" s="34">
        <f t="shared" si="30"/>
        <v>0</v>
      </c>
      <c r="N109" s="34">
        <f t="shared" si="41"/>
        <v>33</v>
      </c>
      <c r="O109" s="36">
        <f t="shared" si="42"/>
        <v>0.268292682926829</v>
      </c>
      <c r="P109" s="34"/>
      <c r="Q109" s="34">
        <f t="shared" si="45"/>
        <v>62.8551146705498</v>
      </c>
      <c r="R109" s="34">
        <f t="shared" si="43"/>
        <v>55</v>
      </c>
      <c r="S109" s="36">
        <f t="shared" si="44"/>
        <v>0.447154471544715</v>
      </c>
      <c r="T109" s="34"/>
    </row>
    <row r="110" s="28" customFormat="1" customHeight="1" spans="1:20">
      <c r="A110" s="34">
        <v>106</v>
      </c>
      <c r="B110" s="61" t="s">
        <v>841</v>
      </c>
      <c r="C110" s="64" t="s">
        <v>842</v>
      </c>
      <c r="D110" s="44">
        <v>2.91</v>
      </c>
      <c r="E110" s="34">
        <f t="shared" si="35"/>
        <v>50.6716417910448</v>
      </c>
      <c r="F110" s="34">
        <f t="shared" si="36"/>
        <v>99</v>
      </c>
      <c r="G110" s="36">
        <f t="shared" si="37"/>
        <v>0.804878048780488</v>
      </c>
      <c r="H110" s="34">
        <v>34</v>
      </c>
      <c r="I110" s="34">
        <f t="shared" si="38"/>
        <v>2.48780487804878</v>
      </c>
      <c r="J110" s="34">
        <f t="shared" si="39"/>
        <v>90</v>
      </c>
      <c r="K110" s="36">
        <f t="shared" si="40"/>
        <v>0.731707317073171</v>
      </c>
      <c r="L110" s="34">
        <v>0</v>
      </c>
      <c r="M110" s="34">
        <f t="shared" si="30"/>
        <v>0</v>
      </c>
      <c r="N110" s="34">
        <f t="shared" si="41"/>
        <v>33</v>
      </c>
      <c r="O110" s="36">
        <f t="shared" si="42"/>
        <v>0.268292682926829</v>
      </c>
      <c r="P110" s="34"/>
      <c r="Q110" s="34">
        <f t="shared" si="45"/>
        <v>53.1594466690936</v>
      </c>
      <c r="R110" s="34">
        <f t="shared" si="43"/>
        <v>102</v>
      </c>
      <c r="S110" s="36">
        <f t="shared" si="44"/>
        <v>0.829268292682927</v>
      </c>
      <c r="T110" s="34"/>
    </row>
    <row r="111" s="28" customFormat="1" customHeight="1" spans="1:20">
      <c r="A111" s="34">
        <v>107</v>
      </c>
      <c r="B111" s="61" t="s">
        <v>843</v>
      </c>
      <c r="C111" s="64" t="s">
        <v>844</v>
      </c>
      <c r="D111" s="44">
        <v>3.8</v>
      </c>
      <c r="E111" s="34">
        <f t="shared" si="35"/>
        <v>66.1691542288557</v>
      </c>
      <c r="F111" s="34">
        <f t="shared" si="36"/>
        <v>13</v>
      </c>
      <c r="G111" s="36">
        <f t="shared" si="37"/>
        <v>0.105691056910569</v>
      </c>
      <c r="H111" s="34">
        <v>6</v>
      </c>
      <c r="I111" s="34">
        <f t="shared" si="38"/>
        <v>0.439024390243902</v>
      </c>
      <c r="J111" s="34">
        <f t="shared" si="39"/>
        <v>122</v>
      </c>
      <c r="K111" s="36">
        <f t="shared" si="40"/>
        <v>0.991869918699187</v>
      </c>
      <c r="L111" s="34">
        <v>0</v>
      </c>
      <c r="M111" s="34">
        <f t="shared" si="30"/>
        <v>0</v>
      </c>
      <c r="N111" s="34">
        <f t="shared" si="41"/>
        <v>33</v>
      </c>
      <c r="O111" s="36">
        <f t="shared" si="42"/>
        <v>0.268292682926829</v>
      </c>
      <c r="P111" s="34"/>
      <c r="Q111" s="34">
        <f t="shared" si="45"/>
        <v>66.6081786190996</v>
      </c>
      <c r="R111" s="34">
        <f t="shared" si="43"/>
        <v>42</v>
      </c>
      <c r="S111" s="36">
        <f t="shared" si="44"/>
        <v>0.341463414634146</v>
      </c>
      <c r="T111" s="34"/>
    </row>
    <row r="112" s="28" customFormat="1" customHeight="1" spans="1:20">
      <c r="A112" s="34">
        <v>108</v>
      </c>
      <c r="B112" s="61" t="s">
        <v>845</v>
      </c>
      <c r="C112" s="64" t="s">
        <v>846</v>
      </c>
      <c r="D112" s="44">
        <v>4.02</v>
      </c>
      <c r="E112" s="34">
        <f t="shared" si="35"/>
        <v>70</v>
      </c>
      <c r="F112" s="34">
        <f t="shared" si="36"/>
        <v>1</v>
      </c>
      <c r="G112" s="36">
        <f t="shared" si="37"/>
        <v>0.00813008130081301</v>
      </c>
      <c r="H112" s="34">
        <v>158</v>
      </c>
      <c r="I112" s="34">
        <f t="shared" si="38"/>
        <v>11.5609756097561</v>
      </c>
      <c r="J112" s="34">
        <f t="shared" si="39"/>
        <v>5</v>
      </c>
      <c r="K112" s="36">
        <f t="shared" si="40"/>
        <v>0.040650406504065</v>
      </c>
      <c r="L112" s="34">
        <v>64.2</v>
      </c>
      <c r="M112" s="34">
        <f t="shared" si="30"/>
        <v>50</v>
      </c>
      <c r="N112" s="34">
        <f t="shared" si="41"/>
        <v>1</v>
      </c>
      <c r="O112" s="36">
        <f t="shared" si="42"/>
        <v>0.00813008130081301</v>
      </c>
      <c r="P112" s="34"/>
      <c r="Q112" s="34">
        <f t="shared" si="45"/>
        <v>131.560975609756</v>
      </c>
      <c r="R112" s="34">
        <f t="shared" si="43"/>
        <v>2</v>
      </c>
      <c r="S112" s="36">
        <f t="shared" si="44"/>
        <v>0.016260162601626</v>
      </c>
      <c r="T112" s="34"/>
    </row>
    <row r="113" s="28" customFormat="1" customHeight="1" spans="1:20">
      <c r="A113" s="34">
        <v>109</v>
      </c>
      <c r="B113" s="61" t="s">
        <v>847</v>
      </c>
      <c r="C113" s="64" t="s">
        <v>848</v>
      </c>
      <c r="D113" s="44">
        <v>3.04</v>
      </c>
      <c r="E113" s="34">
        <f t="shared" si="35"/>
        <v>52.9353233830846</v>
      </c>
      <c r="F113" s="34">
        <f t="shared" si="36"/>
        <v>89</v>
      </c>
      <c r="G113" s="36">
        <f t="shared" si="37"/>
        <v>0.723577235772358</v>
      </c>
      <c r="H113" s="34">
        <v>10</v>
      </c>
      <c r="I113" s="34">
        <f t="shared" si="38"/>
        <v>0.731707317073171</v>
      </c>
      <c r="J113" s="34">
        <f t="shared" si="39"/>
        <v>120</v>
      </c>
      <c r="K113" s="36">
        <f t="shared" si="40"/>
        <v>0.975609756097561</v>
      </c>
      <c r="L113" s="34">
        <v>13</v>
      </c>
      <c r="M113" s="34">
        <f t="shared" si="30"/>
        <v>13</v>
      </c>
      <c r="N113" s="34">
        <f t="shared" si="41"/>
        <v>19</v>
      </c>
      <c r="O113" s="36">
        <f t="shared" si="42"/>
        <v>0.154471544715447</v>
      </c>
      <c r="P113" s="34"/>
      <c r="Q113" s="34">
        <f t="shared" si="45"/>
        <v>66.6670307001578</v>
      </c>
      <c r="R113" s="34">
        <f t="shared" si="43"/>
        <v>41</v>
      </c>
      <c r="S113" s="36">
        <f t="shared" si="44"/>
        <v>0.333333333333333</v>
      </c>
      <c r="T113" s="34"/>
    </row>
    <row r="114" s="28" customFormat="1" customHeight="1" spans="1:20">
      <c r="A114" s="34">
        <v>110</v>
      </c>
      <c r="B114" s="61" t="s">
        <v>849</v>
      </c>
      <c r="C114" s="64" t="s">
        <v>850</v>
      </c>
      <c r="D114" s="44">
        <v>3.24</v>
      </c>
      <c r="E114" s="34">
        <f t="shared" si="35"/>
        <v>56.4179104477612</v>
      </c>
      <c r="F114" s="34">
        <f t="shared" si="36"/>
        <v>68</v>
      </c>
      <c r="G114" s="36">
        <f t="shared" si="37"/>
        <v>0.552845528455285</v>
      </c>
      <c r="H114" s="34">
        <v>30</v>
      </c>
      <c r="I114" s="34">
        <f t="shared" si="38"/>
        <v>2.19512195121951</v>
      </c>
      <c r="J114" s="34">
        <f t="shared" si="39"/>
        <v>112</v>
      </c>
      <c r="K114" s="36">
        <f t="shared" si="40"/>
        <v>0.910569105691057</v>
      </c>
      <c r="L114" s="34">
        <v>0</v>
      </c>
      <c r="M114" s="34">
        <f t="shared" si="30"/>
        <v>0</v>
      </c>
      <c r="N114" s="34">
        <f t="shared" si="41"/>
        <v>33</v>
      </c>
      <c r="O114" s="36">
        <f t="shared" si="42"/>
        <v>0.268292682926829</v>
      </c>
      <c r="P114" s="34"/>
      <c r="Q114" s="34">
        <f t="shared" si="45"/>
        <v>58.6130323989807</v>
      </c>
      <c r="R114" s="34">
        <f t="shared" si="43"/>
        <v>77</v>
      </c>
      <c r="S114" s="36">
        <f t="shared" si="44"/>
        <v>0.626016260162602</v>
      </c>
      <c r="T114" s="34"/>
    </row>
    <row r="115" s="28" customFormat="1" customHeight="1" spans="1:20">
      <c r="A115" s="34">
        <v>111</v>
      </c>
      <c r="B115" s="61" t="s">
        <v>851</v>
      </c>
      <c r="C115" s="64" t="s">
        <v>852</v>
      </c>
      <c r="D115" s="44">
        <v>2.98</v>
      </c>
      <c r="E115" s="34">
        <f t="shared" si="35"/>
        <v>51.8905472636816</v>
      </c>
      <c r="F115" s="34">
        <f t="shared" si="36"/>
        <v>94</v>
      </c>
      <c r="G115" s="36">
        <f t="shared" si="37"/>
        <v>0.764227642276423</v>
      </c>
      <c r="H115" s="34">
        <v>46</v>
      </c>
      <c r="I115" s="34">
        <f t="shared" si="38"/>
        <v>3.36585365853659</v>
      </c>
      <c r="J115" s="34">
        <f t="shared" si="39"/>
        <v>36</v>
      </c>
      <c r="K115" s="36">
        <f t="shared" si="40"/>
        <v>0.292682926829268</v>
      </c>
      <c r="L115" s="34">
        <v>0</v>
      </c>
      <c r="M115" s="34">
        <f t="shared" si="30"/>
        <v>0</v>
      </c>
      <c r="N115" s="34">
        <f t="shared" si="41"/>
        <v>33</v>
      </c>
      <c r="O115" s="36">
        <f t="shared" si="42"/>
        <v>0.268292682926829</v>
      </c>
      <c r="P115" s="34"/>
      <c r="Q115" s="34">
        <f t="shared" si="45"/>
        <v>55.2564009222182</v>
      </c>
      <c r="R115" s="34">
        <f t="shared" si="43"/>
        <v>94</v>
      </c>
      <c r="S115" s="36">
        <f t="shared" si="44"/>
        <v>0.764227642276423</v>
      </c>
      <c r="T115" s="34"/>
    </row>
    <row r="116" s="28" customFormat="1" customHeight="1" spans="1:20">
      <c r="A116" s="34">
        <v>112</v>
      </c>
      <c r="B116" s="61" t="s">
        <v>853</v>
      </c>
      <c r="C116" s="64" t="s">
        <v>854</v>
      </c>
      <c r="D116" s="44">
        <v>3.11</v>
      </c>
      <c r="E116" s="34">
        <f t="shared" si="35"/>
        <v>54.1542288557214</v>
      </c>
      <c r="F116" s="34">
        <f t="shared" si="36"/>
        <v>81</v>
      </c>
      <c r="G116" s="36">
        <f t="shared" si="37"/>
        <v>0.658536585365854</v>
      </c>
      <c r="H116" s="34">
        <v>53</v>
      </c>
      <c r="I116" s="34">
        <f t="shared" si="38"/>
        <v>3.8780487804878</v>
      </c>
      <c r="J116" s="34">
        <f t="shared" si="39"/>
        <v>31</v>
      </c>
      <c r="K116" s="36">
        <f t="shared" si="40"/>
        <v>0.252032520325203</v>
      </c>
      <c r="L116" s="34">
        <v>0</v>
      </c>
      <c r="M116" s="34">
        <f t="shared" si="30"/>
        <v>0</v>
      </c>
      <c r="N116" s="34">
        <f t="shared" si="41"/>
        <v>33</v>
      </c>
      <c r="O116" s="36">
        <f t="shared" si="42"/>
        <v>0.268292682926829</v>
      </c>
      <c r="P116" s="34"/>
      <c r="Q116" s="34">
        <f t="shared" si="45"/>
        <v>58.0322776362092</v>
      </c>
      <c r="R116" s="34">
        <f t="shared" si="43"/>
        <v>80</v>
      </c>
      <c r="S116" s="36">
        <f t="shared" si="44"/>
        <v>0.650406504065041</v>
      </c>
      <c r="T116" s="34"/>
    </row>
    <row r="117" s="28" customFormat="1" customHeight="1" spans="1:20">
      <c r="A117" s="34">
        <v>113</v>
      </c>
      <c r="B117" s="61" t="s">
        <v>855</v>
      </c>
      <c r="C117" s="64" t="s">
        <v>856</v>
      </c>
      <c r="D117" s="44">
        <v>3.45</v>
      </c>
      <c r="E117" s="34">
        <f t="shared" si="35"/>
        <v>60.0746268656717</v>
      </c>
      <c r="F117" s="34">
        <f t="shared" si="36"/>
        <v>47</v>
      </c>
      <c r="G117" s="36">
        <f t="shared" si="37"/>
        <v>0.382113821138211</v>
      </c>
      <c r="H117" s="34">
        <v>36</v>
      </c>
      <c r="I117" s="34">
        <f t="shared" si="38"/>
        <v>2.63414634146341</v>
      </c>
      <c r="J117" s="34">
        <f t="shared" si="39"/>
        <v>80</v>
      </c>
      <c r="K117" s="36">
        <f t="shared" si="40"/>
        <v>0.650406504065041</v>
      </c>
      <c r="L117" s="34">
        <v>0</v>
      </c>
      <c r="M117" s="34">
        <f t="shared" si="30"/>
        <v>0</v>
      </c>
      <c r="N117" s="34">
        <f t="shared" si="41"/>
        <v>33</v>
      </c>
      <c r="O117" s="36">
        <f t="shared" si="42"/>
        <v>0.268292682926829</v>
      </c>
      <c r="P117" s="34"/>
      <c r="Q117" s="34">
        <f t="shared" si="45"/>
        <v>62.7087732071351</v>
      </c>
      <c r="R117" s="34">
        <f t="shared" si="43"/>
        <v>58</v>
      </c>
      <c r="S117" s="36">
        <f t="shared" si="44"/>
        <v>0.471544715447154</v>
      </c>
      <c r="T117" s="34"/>
    </row>
    <row r="118" s="28" customFormat="1" customHeight="1" spans="1:20">
      <c r="A118" s="34">
        <v>114</v>
      </c>
      <c r="B118" s="61" t="s">
        <v>857</v>
      </c>
      <c r="C118" s="64" t="s">
        <v>858</v>
      </c>
      <c r="D118" s="44">
        <v>3.51</v>
      </c>
      <c r="E118" s="34">
        <f t="shared" si="35"/>
        <v>61.1194029850746</v>
      </c>
      <c r="F118" s="34">
        <f t="shared" si="36"/>
        <v>39</v>
      </c>
      <c r="G118" s="36">
        <f t="shared" si="37"/>
        <v>0.317073170731707</v>
      </c>
      <c r="H118" s="34">
        <v>38</v>
      </c>
      <c r="I118" s="34">
        <f t="shared" si="38"/>
        <v>2.78048780487805</v>
      </c>
      <c r="J118" s="34">
        <f t="shared" si="39"/>
        <v>60</v>
      </c>
      <c r="K118" s="36">
        <f t="shared" si="40"/>
        <v>0.48780487804878</v>
      </c>
      <c r="L118" s="34">
        <v>0</v>
      </c>
      <c r="M118" s="34">
        <f t="shared" si="30"/>
        <v>0</v>
      </c>
      <c r="N118" s="34">
        <f t="shared" si="41"/>
        <v>33</v>
      </c>
      <c r="O118" s="36">
        <f t="shared" si="42"/>
        <v>0.268292682926829</v>
      </c>
      <c r="P118" s="34"/>
      <c r="Q118" s="34">
        <f t="shared" si="45"/>
        <v>63.8998907899527</v>
      </c>
      <c r="R118" s="34">
        <f t="shared" si="43"/>
        <v>51</v>
      </c>
      <c r="S118" s="36">
        <f t="shared" si="44"/>
        <v>0.414634146341463</v>
      </c>
      <c r="T118" s="34"/>
    </row>
    <row r="119" s="28" customFormat="1" customHeight="1" spans="1:20">
      <c r="A119" s="34">
        <v>115</v>
      </c>
      <c r="B119" s="61" t="s">
        <v>859</v>
      </c>
      <c r="C119" s="64" t="s">
        <v>860</v>
      </c>
      <c r="D119" s="44">
        <v>3.69</v>
      </c>
      <c r="E119" s="34">
        <f t="shared" si="35"/>
        <v>64.2537313432836</v>
      </c>
      <c r="F119" s="34">
        <f t="shared" si="36"/>
        <v>25</v>
      </c>
      <c r="G119" s="36">
        <f t="shared" si="37"/>
        <v>0.203252032520325</v>
      </c>
      <c r="H119" s="34">
        <v>38</v>
      </c>
      <c r="I119" s="34">
        <f t="shared" si="38"/>
        <v>2.78048780487805</v>
      </c>
      <c r="J119" s="34">
        <f t="shared" si="39"/>
        <v>60</v>
      </c>
      <c r="K119" s="36">
        <f t="shared" si="40"/>
        <v>0.48780487804878</v>
      </c>
      <c r="L119" s="34">
        <v>0</v>
      </c>
      <c r="M119" s="34">
        <f t="shared" si="30"/>
        <v>0</v>
      </c>
      <c r="N119" s="34">
        <f t="shared" si="41"/>
        <v>33</v>
      </c>
      <c r="O119" s="36">
        <f t="shared" si="42"/>
        <v>0.268292682926829</v>
      </c>
      <c r="P119" s="34"/>
      <c r="Q119" s="34">
        <f t="shared" si="45"/>
        <v>67.0342191481617</v>
      </c>
      <c r="R119" s="34">
        <f t="shared" si="43"/>
        <v>38</v>
      </c>
      <c r="S119" s="36">
        <f t="shared" si="44"/>
        <v>0.308943089430894</v>
      </c>
      <c r="T119" s="34"/>
    </row>
    <row r="120" s="28" customFormat="1" customHeight="1" spans="1:20">
      <c r="A120" s="34">
        <v>116</v>
      </c>
      <c r="B120" s="61" t="s">
        <v>861</v>
      </c>
      <c r="C120" s="64" t="s">
        <v>862</v>
      </c>
      <c r="D120" s="44">
        <v>3.79</v>
      </c>
      <c r="E120" s="34">
        <f t="shared" si="35"/>
        <v>65.9950248756219</v>
      </c>
      <c r="F120" s="34">
        <f t="shared" si="36"/>
        <v>14</v>
      </c>
      <c r="G120" s="36">
        <f t="shared" si="37"/>
        <v>0.113821138211382</v>
      </c>
      <c r="H120" s="34">
        <v>77</v>
      </c>
      <c r="I120" s="34">
        <f t="shared" si="38"/>
        <v>5.63414634146341</v>
      </c>
      <c r="J120" s="34">
        <f t="shared" si="39"/>
        <v>18</v>
      </c>
      <c r="K120" s="36">
        <f t="shared" si="40"/>
        <v>0.146341463414634</v>
      </c>
      <c r="L120" s="34">
        <v>45.7</v>
      </c>
      <c r="M120" s="34">
        <f t="shared" si="30"/>
        <v>45.7</v>
      </c>
      <c r="N120" s="34">
        <f t="shared" si="41"/>
        <v>6</v>
      </c>
      <c r="O120" s="36">
        <f t="shared" si="42"/>
        <v>0.0487804878048781</v>
      </c>
      <c r="P120" s="34"/>
      <c r="Q120" s="34">
        <f t="shared" si="45"/>
        <v>117.329171217085</v>
      </c>
      <c r="R120" s="34">
        <f t="shared" si="43"/>
        <v>5</v>
      </c>
      <c r="S120" s="36">
        <f t="shared" si="44"/>
        <v>0.040650406504065</v>
      </c>
      <c r="T120" s="34"/>
    </row>
    <row r="121" s="28" customFormat="1" customHeight="1" spans="1:20">
      <c r="A121" s="34">
        <v>117</v>
      </c>
      <c r="B121" s="61" t="s">
        <v>863</v>
      </c>
      <c r="C121" s="64" t="s">
        <v>864</v>
      </c>
      <c r="D121" s="44">
        <v>3.49</v>
      </c>
      <c r="E121" s="34">
        <f t="shared" si="35"/>
        <v>60.771144278607</v>
      </c>
      <c r="F121" s="34">
        <f t="shared" si="36"/>
        <v>43</v>
      </c>
      <c r="G121" s="36">
        <f t="shared" si="37"/>
        <v>0.349593495934959</v>
      </c>
      <c r="H121" s="34">
        <v>66</v>
      </c>
      <c r="I121" s="34">
        <f t="shared" si="38"/>
        <v>4.82926829268293</v>
      </c>
      <c r="J121" s="34">
        <f t="shared" si="39"/>
        <v>21</v>
      </c>
      <c r="K121" s="36">
        <f t="shared" si="40"/>
        <v>0.170731707317073</v>
      </c>
      <c r="L121" s="34">
        <v>20.9</v>
      </c>
      <c r="M121" s="34">
        <f t="shared" si="30"/>
        <v>20.9</v>
      </c>
      <c r="N121" s="34">
        <f t="shared" si="41"/>
        <v>14</v>
      </c>
      <c r="O121" s="36">
        <f t="shared" si="42"/>
        <v>0.113821138211382</v>
      </c>
      <c r="P121" s="34"/>
      <c r="Q121" s="34">
        <f t="shared" si="45"/>
        <v>86.5004125712899</v>
      </c>
      <c r="R121" s="34">
        <f t="shared" si="43"/>
        <v>17</v>
      </c>
      <c r="S121" s="36">
        <f t="shared" si="44"/>
        <v>0.138211382113821</v>
      </c>
      <c r="T121" s="34"/>
    </row>
    <row r="122" s="28" customFormat="1" customHeight="1" spans="1:20">
      <c r="A122" s="34">
        <v>118</v>
      </c>
      <c r="B122" s="61" t="s">
        <v>865</v>
      </c>
      <c r="C122" s="64" t="s">
        <v>866</v>
      </c>
      <c r="D122" s="44">
        <v>2.6</v>
      </c>
      <c r="E122" s="34">
        <f t="shared" si="35"/>
        <v>45.273631840796</v>
      </c>
      <c r="F122" s="34">
        <f t="shared" si="36"/>
        <v>113</v>
      </c>
      <c r="G122" s="36">
        <f t="shared" si="37"/>
        <v>0.91869918699187</v>
      </c>
      <c r="H122" s="34">
        <v>30</v>
      </c>
      <c r="I122" s="34">
        <f t="shared" si="38"/>
        <v>2.19512195121951</v>
      </c>
      <c r="J122" s="34">
        <f t="shared" si="39"/>
        <v>112</v>
      </c>
      <c r="K122" s="36">
        <f t="shared" si="40"/>
        <v>0.910569105691057</v>
      </c>
      <c r="L122" s="34">
        <v>0</v>
      </c>
      <c r="M122" s="34">
        <f t="shared" si="30"/>
        <v>0</v>
      </c>
      <c r="N122" s="34">
        <f t="shared" si="41"/>
        <v>33</v>
      </c>
      <c r="O122" s="36">
        <f t="shared" si="42"/>
        <v>0.268292682926829</v>
      </c>
      <c r="P122" s="34"/>
      <c r="Q122" s="34">
        <f t="shared" si="45"/>
        <v>47.4687537920155</v>
      </c>
      <c r="R122" s="34">
        <f t="shared" si="43"/>
        <v>115</v>
      </c>
      <c r="S122" s="36">
        <f t="shared" si="44"/>
        <v>0.934959349593496</v>
      </c>
      <c r="T122" s="34"/>
    </row>
    <row r="123" s="28" customFormat="1" customHeight="1" spans="1:20">
      <c r="A123" s="34">
        <v>119</v>
      </c>
      <c r="B123" s="61" t="s">
        <v>867</v>
      </c>
      <c r="C123" s="64" t="s">
        <v>868</v>
      </c>
      <c r="D123" s="44">
        <v>3.37</v>
      </c>
      <c r="E123" s="34">
        <f t="shared" si="35"/>
        <v>58.681592039801</v>
      </c>
      <c r="F123" s="34">
        <f t="shared" si="36"/>
        <v>55</v>
      </c>
      <c r="G123" s="36">
        <f t="shared" si="37"/>
        <v>0.447154471544715</v>
      </c>
      <c r="H123" s="34">
        <v>38</v>
      </c>
      <c r="I123" s="34">
        <f t="shared" si="38"/>
        <v>2.78048780487805</v>
      </c>
      <c r="J123" s="34">
        <f t="shared" si="39"/>
        <v>60</v>
      </c>
      <c r="K123" s="36">
        <f t="shared" si="40"/>
        <v>0.48780487804878</v>
      </c>
      <c r="L123" s="34">
        <v>0</v>
      </c>
      <c r="M123" s="34">
        <f t="shared" si="30"/>
        <v>0</v>
      </c>
      <c r="N123" s="34">
        <f t="shared" si="41"/>
        <v>33</v>
      </c>
      <c r="O123" s="36">
        <f t="shared" si="42"/>
        <v>0.268292682926829</v>
      </c>
      <c r="P123" s="34"/>
      <c r="Q123" s="34">
        <f t="shared" si="45"/>
        <v>61.462079844679</v>
      </c>
      <c r="R123" s="34">
        <f t="shared" si="43"/>
        <v>63</v>
      </c>
      <c r="S123" s="36">
        <f t="shared" si="44"/>
        <v>0.51219512195122</v>
      </c>
      <c r="T123" s="34"/>
    </row>
    <row r="124" s="28" customFormat="1" customHeight="1" spans="1:20">
      <c r="A124" s="34">
        <v>120</v>
      </c>
      <c r="B124" s="61" t="s">
        <v>869</v>
      </c>
      <c r="C124" s="64" t="s">
        <v>870</v>
      </c>
      <c r="D124" s="44">
        <v>3.32</v>
      </c>
      <c r="E124" s="34">
        <f t="shared" si="35"/>
        <v>57.8109452736318</v>
      </c>
      <c r="F124" s="34">
        <f t="shared" si="36"/>
        <v>62</v>
      </c>
      <c r="G124" s="36">
        <f t="shared" si="37"/>
        <v>0.504065040650406</v>
      </c>
      <c r="H124" s="34">
        <v>33</v>
      </c>
      <c r="I124" s="34">
        <f t="shared" si="38"/>
        <v>2.41463414634146</v>
      </c>
      <c r="J124" s="34">
        <f t="shared" si="39"/>
        <v>103</v>
      </c>
      <c r="K124" s="36">
        <f t="shared" si="40"/>
        <v>0.83739837398374</v>
      </c>
      <c r="L124" s="34">
        <v>0</v>
      </c>
      <c r="M124" s="34">
        <f t="shared" si="30"/>
        <v>0</v>
      </c>
      <c r="N124" s="34">
        <f t="shared" si="41"/>
        <v>33</v>
      </c>
      <c r="O124" s="36">
        <f t="shared" si="42"/>
        <v>0.268292682926829</v>
      </c>
      <c r="P124" s="34"/>
      <c r="Q124" s="34">
        <f t="shared" si="45"/>
        <v>60.2255794199733</v>
      </c>
      <c r="R124" s="34">
        <f t="shared" si="43"/>
        <v>69</v>
      </c>
      <c r="S124" s="36">
        <f t="shared" si="44"/>
        <v>0.560975609756098</v>
      </c>
      <c r="T124" s="34"/>
    </row>
    <row r="125" s="28" customFormat="1" customHeight="1" spans="1:20">
      <c r="A125" s="34">
        <v>121</v>
      </c>
      <c r="B125" s="61" t="s">
        <v>871</v>
      </c>
      <c r="C125" s="64" t="s">
        <v>872</v>
      </c>
      <c r="D125" s="44">
        <v>3.82</v>
      </c>
      <c r="E125" s="34">
        <f t="shared" si="35"/>
        <v>66.5174129353234</v>
      </c>
      <c r="F125" s="34">
        <f t="shared" si="36"/>
        <v>11</v>
      </c>
      <c r="G125" s="36">
        <f t="shared" si="37"/>
        <v>0.0894308943089431</v>
      </c>
      <c r="H125" s="34">
        <v>136</v>
      </c>
      <c r="I125" s="34">
        <f t="shared" si="38"/>
        <v>9.95121951219512</v>
      </c>
      <c r="J125" s="34">
        <f t="shared" si="39"/>
        <v>7</v>
      </c>
      <c r="K125" s="36">
        <f t="shared" si="40"/>
        <v>0.0569105691056911</v>
      </c>
      <c r="L125" s="34">
        <v>14.1</v>
      </c>
      <c r="M125" s="34">
        <f t="shared" si="30"/>
        <v>14.1</v>
      </c>
      <c r="N125" s="34">
        <f t="shared" si="41"/>
        <v>18</v>
      </c>
      <c r="O125" s="36">
        <f t="shared" si="42"/>
        <v>0.146341463414634</v>
      </c>
      <c r="P125" s="34"/>
      <c r="Q125" s="34">
        <f t="shared" si="45"/>
        <v>90.5686324475185</v>
      </c>
      <c r="R125" s="34">
        <f t="shared" si="43"/>
        <v>14</v>
      </c>
      <c r="S125" s="36">
        <f t="shared" si="44"/>
        <v>0.113821138211382</v>
      </c>
      <c r="T125" s="34"/>
    </row>
    <row r="126" s="28" customFormat="1" customHeight="1" spans="1:20">
      <c r="A126" s="34">
        <v>122</v>
      </c>
      <c r="B126" s="61" t="s">
        <v>873</v>
      </c>
      <c r="C126" s="64" t="s">
        <v>874</v>
      </c>
      <c r="D126" s="44">
        <v>2.04</v>
      </c>
      <c r="E126" s="34">
        <f t="shared" si="35"/>
        <v>35.5223880597015</v>
      </c>
      <c r="F126" s="34">
        <f t="shared" si="36"/>
        <v>121</v>
      </c>
      <c r="G126" s="36">
        <f t="shared" si="37"/>
        <v>0.983739837398374</v>
      </c>
      <c r="H126" s="34">
        <v>32</v>
      </c>
      <c r="I126" s="34">
        <f t="shared" si="38"/>
        <v>2.34146341463415</v>
      </c>
      <c r="J126" s="34">
        <f t="shared" si="39"/>
        <v>107</v>
      </c>
      <c r="K126" s="36">
        <f t="shared" si="40"/>
        <v>0.869918699186992</v>
      </c>
      <c r="L126" s="34">
        <v>0</v>
      </c>
      <c r="M126" s="34">
        <f t="shared" si="30"/>
        <v>0</v>
      </c>
      <c r="N126" s="34">
        <f t="shared" si="41"/>
        <v>33</v>
      </c>
      <c r="O126" s="36">
        <f t="shared" si="42"/>
        <v>0.268292682926829</v>
      </c>
      <c r="P126" s="34"/>
      <c r="Q126" s="34">
        <f t="shared" si="45"/>
        <v>37.8638514743356</v>
      </c>
      <c r="R126" s="34">
        <f t="shared" si="43"/>
        <v>121</v>
      </c>
      <c r="S126" s="36">
        <f t="shared" si="44"/>
        <v>0.983739837398374</v>
      </c>
      <c r="T126" s="34"/>
    </row>
    <row r="127" s="28" customFormat="1" customHeight="1" spans="1:20">
      <c r="A127" s="34">
        <v>123</v>
      </c>
      <c r="B127" s="61" t="s">
        <v>875</v>
      </c>
      <c r="C127" s="64" t="s">
        <v>876</v>
      </c>
      <c r="D127" s="44">
        <v>2.87</v>
      </c>
      <c r="E127" s="34">
        <f t="shared" si="35"/>
        <v>49.9751243781095</v>
      </c>
      <c r="F127" s="34">
        <f t="shared" si="36"/>
        <v>102</v>
      </c>
      <c r="G127" s="36">
        <f t="shared" si="37"/>
        <v>0.829268292682927</v>
      </c>
      <c r="H127" s="34">
        <v>24</v>
      </c>
      <c r="I127" s="34">
        <f t="shared" si="38"/>
        <v>1.75609756097561</v>
      </c>
      <c r="J127" s="34">
        <f t="shared" si="39"/>
        <v>118</v>
      </c>
      <c r="K127" s="36">
        <f t="shared" si="40"/>
        <v>0.959349593495935</v>
      </c>
      <c r="L127" s="34">
        <v>0</v>
      </c>
      <c r="M127" s="34">
        <f t="shared" si="30"/>
        <v>0</v>
      </c>
      <c r="N127" s="34">
        <f t="shared" si="41"/>
        <v>33</v>
      </c>
      <c r="O127" s="36">
        <f t="shared" si="42"/>
        <v>0.268292682926829</v>
      </c>
      <c r="P127" s="34"/>
      <c r="Q127" s="34">
        <f t="shared" si="45"/>
        <v>51.7312219390851</v>
      </c>
      <c r="R127" s="34">
        <f t="shared" si="43"/>
        <v>105</v>
      </c>
      <c r="S127" s="36">
        <f t="shared" si="44"/>
        <v>0.853658536585366</v>
      </c>
      <c r="T127" s="34"/>
    </row>
    <row r="128" s="28" customFormat="1" ht="30" customHeight="1" spans="1:20">
      <c r="B128" s="28" t="s">
        <v>627</v>
      </c>
      <c r="K128" s="30"/>
      <c r="O128" s="30"/>
      <c r="S128" s="30"/>
    </row>
    <row r="129" s="28" customFormat="1" customHeight="1" spans="1:12">
      <c r="B129" s="28" t="s">
        <v>628</v>
      </c>
      <c r="K129" s="30"/>
    </row>
    <row r="130" s="28" customFormat="1" customHeight="1" spans="1:12">
      <c r="B130" s="28" t="s">
        <v>629</v>
      </c>
      <c r="K130" s="30"/>
    </row>
    <row r="131" s="28" customFormat="1" customHeight="1" spans="1:12">
      <c r="B131" s="28" t="s">
        <v>630</v>
      </c>
      <c r="K131" s="30"/>
    </row>
    <row r="132" s="28" customFormat="1" customHeight="1" spans="1:12">
      <c r="A132" s="25" t="s">
        <v>877</v>
      </c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</row>
    <row r="133" s="28" customFormat="1" customHeight="1" spans="1:12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</row>
    <row r="134" customHeight="1" spans="1:12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</row>
    <row r="135" customHeight="1" spans="1:12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</row>
    <row r="136" customHeight="1" spans="1:12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</row>
  </sheetData>
  <autoFilter xmlns:etc="http://www.wps.cn/officeDocument/2017/etCustomData" ref="A4:XFC136" etc:filterBottomFollowUsedRange="0">
    <extLst/>
  </autoFilter>
  <mergeCells count="16">
    <mergeCell ref="B1:C1"/>
    <mergeCell ref="A2:T2"/>
    <mergeCell ref="D3:G3"/>
    <mergeCell ref="H3:K3"/>
    <mergeCell ref="L3:O3"/>
    <mergeCell ref="Q3:S3"/>
    <mergeCell ref="B128:L128"/>
    <mergeCell ref="B129:L129"/>
    <mergeCell ref="B130:L130"/>
    <mergeCell ref="B131:L131"/>
    <mergeCell ref="A3:A4"/>
    <mergeCell ref="B3:B4"/>
    <mergeCell ref="C3:C4"/>
    <mergeCell ref="P3:P4"/>
    <mergeCell ref="T3:T4"/>
    <mergeCell ref="A132:L136"/>
  </mergeCells>
  <pageMargins left="0.75" right="0.75" top="1" bottom="1" header="0.5" footer="0.5"/>
  <pageSetup paperSize="9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05"/>
  <sheetViews>
    <sheetView workbookViewId="0">
      <selection activeCell="P8" sqref="P8"/>
    </sheetView>
  </sheetViews>
  <sheetFormatPr defaultColWidth="9" defaultRowHeight="19" customHeight="1"/>
  <cols>
    <col min="1" max="1" width="5.12389380530973" style="28" customWidth="1"/>
    <col min="2" max="2" width="15.2477876106195" style="28" customWidth="1"/>
    <col min="3" max="3" width="9" style="28"/>
    <col min="4" max="6" width="9.6283185840708" style="28" customWidth="1"/>
    <col min="7" max="7" width="9.6283185840708" style="30" customWidth="1"/>
    <col min="8" max="9" width="9.6283185840708" style="28" customWidth="1"/>
    <col min="10" max="10" width="8.6283185840708" style="28" customWidth="1"/>
    <col min="11" max="11" width="9.6283185840708" style="30" customWidth="1"/>
    <col min="12" max="12" width="7.6283185840708" style="28" customWidth="1"/>
    <col min="13" max="13" width="9.6283185840708" style="28" customWidth="1"/>
    <col min="14" max="14" width="8.3716814159292" style="28" customWidth="1"/>
    <col min="15" max="15" width="9.6283185840708" style="30" customWidth="1"/>
    <col min="16" max="16" width="6.24778761061947" style="28" customWidth="1"/>
    <col min="17" max="17" width="9.6283185840708" style="28" customWidth="1"/>
    <col min="18" max="18" width="6.75221238938053" style="28" customWidth="1"/>
    <col min="19" max="19" width="9.6283185840708" style="30" customWidth="1"/>
    <col min="20" max="20" width="4.75221238938053" style="28" customWidth="1"/>
    <col min="21" max="16383" width="9" style="28"/>
  </cols>
  <sheetData>
    <row r="1" s="28" customFormat="1" customHeight="1" spans="1:20">
      <c r="B1" s="2" t="s">
        <v>0</v>
      </c>
      <c r="C1" s="2"/>
      <c r="G1" s="30"/>
      <c r="K1" s="30"/>
      <c r="O1" s="30"/>
      <c r="S1" s="30"/>
    </row>
    <row r="2" s="28" customFormat="1" ht="27" customHeight="1" spans="1:20">
      <c r="A2" s="31" t="s">
        <v>1</v>
      </c>
      <c r="B2" s="31"/>
      <c r="C2" s="31"/>
      <c r="D2" s="31"/>
      <c r="E2" s="31"/>
      <c r="F2" s="31"/>
      <c r="G2" s="33"/>
      <c r="H2" s="31"/>
      <c r="I2" s="31"/>
      <c r="J2" s="31"/>
      <c r="K2" s="33"/>
      <c r="L2" s="31"/>
      <c r="M2" s="31"/>
      <c r="N2" s="31"/>
      <c r="O2" s="33"/>
      <c r="P2" s="31"/>
      <c r="Q2" s="31"/>
      <c r="R2" s="31"/>
      <c r="S2" s="33"/>
      <c r="T2" s="31"/>
    </row>
    <row r="3" s="28" customFormat="1" customHeight="1" spans="1:20">
      <c r="A3" s="34" t="s">
        <v>2</v>
      </c>
      <c r="B3" s="34" t="s">
        <v>3</v>
      </c>
      <c r="C3" s="34" t="s">
        <v>4</v>
      </c>
      <c r="D3" s="34" t="s">
        <v>5</v>
      </c>
      <c r="E3" s="34"/>
      <c r="F3" s="34"/>
      <c r="G3" s="36"/>
      <c r="H3" s="34" t="s">
        <v>6</v>
      </c>
      <c r="I3" s="34"/>
      <c r="J3" s="34"/>
      <c r="K3" s="36"/>
      <c r="L3" s="34" t="s">
        <v>7</v>
      </c>
      <c r="M3" s="34"/>
      <c r="N3" s="34"/>
      <c r="O3" s="36"/>
      <c r="P3" s="37" t="s">
        <v>8</v>
      </c>
      <c r="Q3" s="34" t="s">
        <v>9</v>
      </c>
      <c r="R3" s="34"/>
      <c r="S3" s="36"/>
      <c r="T3" s="59" t="s">
        <v>10</v>
      </c>
    </row>
    <row r="4" s="28" customFormat="1" customHeight="1" spans="1:20">
      <c r="A4" s="34"/>
      <c r="B4" s="34"/>
      <c r="C4" s="34"/>
      <c r="D4" s="34" t="s">
        <v>11</v>
      </c>
      <c r="E4" s="20" t="s">
        <v>12</v>
      </c>
      <c r="F4" s="34" t="s">
        <v>13</v>
      </c>
      <c r="G4" s="36" t="s">
        <v>14</v>
      </c>
      <c r="H4" s="34" t="s">
        <v>11</v>
      </c>
      <c r="I4" s="20" t="s">
        <v>12</v>
      </c>
      <c r="J4" s="34" t="s">
        <v>13</v>
      </c>
      <c r="K4" s="36" t="s">
        <v>14</v>
      </c>
      <c r="L4" s="34" t="s">
        <v>11</v>
      </c>
      <c r="M4" s="20" t="s">
        <v>12</v>
      </c>
      <c r="N4" s="34" t="s">
        <v>13</v>
      </c>
      <c r="O4" s="36" t="s">
        <v>14</v>
      </c>
      <c r="P4" s="38"/>
      <c r="Q4" s="34" t="s">
        <v>15</v>
      </c>
      <c r="R4" s="34" t="s">
        <v>16</v>
      </c>
      <c r="S4" s="36" t="s">
        <v>17</v>
      </c>
      <c r="T4" s="60"/>
    </row>
    <row r="5" s="28" customFormat="1" customHeight="1" spans="1:20">
      <c r="A5" s="34">
        <v>1</v>
      </c>
      <c r="B5" s="61" t="s">
        <v>878</v>
      </c>
      <c r="C5" s="62" t="s">
        <v>879</v>
      </c>
      <c r="D5" s="44">
        <v>3.44</v>
      </c>
      <c r="E5" s="34">
        <f t="shared" ref="E5:E68" si="0">D5/MAX($D$5:$D$92)*70</f>
        <v>59.1646191646192</v>
      </c>
      <c r="F5" s="34">
        <f t="shared" ref="F5:F68" si="1">RANK(E5,$E$5:$E$92)</f>
        <v>32</v>
      </c>
      <c r="G5" s="36">
        <f t="shared" ref="G5:G68" si="2">IFERROR(RANK(E5,$E$5:$E$92)/COUNT($E$5:$E$92),0)</f>
        <v>0.363636363636364</v>
      </c>
      <c r="H5" s="34">
        <v>109</v>
      </c>
      <c r="I5" s="34">
        <f t="shared" ref="I5:I68" si="3">H5/MAX($H$5:$H$92)*30</f>
        <v>9.61764705882353</v>
      </c>
      <c r="J5" s="34">
        <f t="shared" ref="J5:J68" si="4">RANK(I5,$I$5:$I$92)</f>
        <v>5</v>
      </c>
      <c r="K5" s="36">
        <f t="shared" ref="K5:K68" si="5">IFERROR(RANK(I5,$I$5:$I$92)/COUNT($I$5:$I$92),0)</f>
        <v>0.0568181818181818</v>
      </c>
      <c r="L5" s="34">
        <v>15</v>
      </c>
      <c r="M5" s="34">
        <f t="shared" ref="M5:M68" si="6">IF(L5&gt;=50,50,L5)</f>
        <v>15</v>
      </c>
      <c r="N5" s="34">
        <f t="shared" ref="N5:N68" si="7">RANK(M5,$M$5:$M$92)</f>
        <v>10</v>
      </c>
      <c r="O5" s="36">
        <f t="shared" ref="O5:O68" si="8">IFERROR(RANK(M5,$M$5:$M$92)/COUNT($M$5:$M$92),0)</f>
        <v>0.113636363636364</v>
      </c>
      <c r="P5" s="34">
        <v>0</v>
      </c>
      <c r="Q5" s="34">
        <f t="shared" ref="Q5:Q68" si="9">E5+I5+M5-P5</f>
        <v>83.7822662234427</v>
      </c>
      <c r="R5" s="34">
        <f t="shared" ref="R5:R68" si="10">RANK(Q5,$Q$5:$Q$92)</f>
        <v>10</v>
      </c>
      <c r="S5" s="36">
        <f t="shared" ref="S5:S68" si="11">IFERROR(RANK(Q5,$Q$5:$Q$92)/COUNT($Q$5:$Q$92),0)</f>
        <v>0.113636363636364</v>
      </c>
      <c r="T5" s="34"/>
    </row>
    <row r="6" s="28" customFormat="1" customHeight="1" spans="1:20">
      <c r="A6" s="34">
        <v>2</v>
      </c>
      <c r="B6" s="61" t="s">
        <v>880</v>
      </c>
      <c r="C6" s="62" t="s">
        <v>881</v>
      </c>
      <c r="D6" s="56">
        <v>3.71</v>
      </c>
      <c r="E6" s="34">
        <f t="shared" si="0"/>
        <v>63.8083538083538</v>
      </c>
      <c r="F6" s="34">
        <f t="shared" si="1"/>
        <v>9</v>
      </c>
      <c r="G6" s="36">
        <f t="shared" si="2"/>
        <v>0.102272727272727</v>
      </c>
      <c r="H6" s="34">
        <v>335</v>
      </c>
      <c r="I6" s="34">
        <f t="shared" si="3"/>
        <v>29.5588235294118</v>
      </c>
      <c r="J6" s="34">
        <f t="shared" si="4"/>
        <v>2</v>
      </c>
      <c r="K6" s="36">
        <f t="shared" si="5"/>
        <v>0.0227272727272727</v>
      </c>
      <c r="L6" s="34">
        <v>114</v>
      </c>
      <c r="M6" s="34">
        <f t="shared" si="6"/>
        <v>50</v>
      </c>
      <c r="N6" s="34">
        <f t="shared" si="7"/>
        <v>1</v>
      </c>
      <c r="O6" s="36">
        <f t="shared" si="8"/>
        <v>0.0113636363636364</v>
      </c>
      <c r="P6" s="34">
        <v>0</v>
      </c>
      <c r="Q6" s="34">
        <f t="shared" si="9"/>
        <v>143.367177337766</v>
      </c>
      <c r="R6" s="34">
        <f t="shared" si="10"/>
        <v>1</v>
      </c>
      <c r="S6" s="36">
        <f t="shared" si="11"/>
        <v>0.0113636363636364</v>
      </c>
      <c r="T6" s="34"/>
    </row>
    <row r="7" s="28" customFormat="1" customHeight="1" spans="1:20">
      <c r="A7" s="34">
        <v>3</v>
      </c>
      <c r="B7" s="61" t="s">
        <v>882</v>
      </c>
      <c r="C7" s="62" t="s">
        <v>883</v>
      </c>
      <c r="D7" s="56">
        <v>3.8</v>
      </c>
      <c r="E7" s="34">
        <f t="shared" si="0"/>
        <v>65.3562653562653</v>
      </c>
      <c r="F7" s="34">
        <f t="shared" si="1"/>
        <v>3</v>
      </c>
      <c r="G7" s="36">
        <f t="shared" si="2"/>
        <v>0.0340909090909091</v>
      </c>
      <c r="H7" s="34">
        <v>55</v>
      </c>
      <c r="I7" s="34">
        <f t="shared" si="3"/>
        <v>4.85294117647059</v>
      </c>
      <c r="J7" s="34">
        <f t="shared" si="4"/>
        <v>20</v>
      </c>
      <c r="K7" s="36">
        <f t="shared" si="5"/>
        <v>0.227272727272727</v>
      </c>
      <c r="L7" s="34">
        <v>0</v>
      </c>
      <c r="M7" s="34">
        <f t="shared" si="6"/>
        <v>0</v>
      </c>
      <c r="N7" s="34">
        <f t="shared" si="7"/>
        <v>19</v>
      </c>
      <c r="O7" s="36">
        <f t="shared" si="8"/>
        <v>0.215909090909091</v>
      </c>
      <c r="P7" s="34">
        <v>0</v>
      </c>
      <c r="Q7" s="34">
        <f t="shared" si="9"/>
        <v>70.2092065327359</v>
      </c>
      <c r="R7" s="34">
        <f t="shared" si="10"/>
        <v>19</v>
      </c>
      <c r="S7" s="36">
        <f t="shared" si="11"/>
        <v>0.215909090909091</v>
      </c>
      <c r="T7" s="34"/>
    </row>
    <row r="8" s="28" customFormat="1" customHeight="1" spans="1:20">
      <c r="A8" s="34">
        <v>4</v>
      </c>
      <c r="B8" s="61" t="s">
        <v>884</v>
      </c>
      <c r="C8" s="62" t="s">
        <v>885</v>
      </c>
      <c r="D8" s="56">
        <v>2.98</v>
      </c>
      <c r="E8" s="34">
        <f t="shared" si="0"/>
        <v>51.2530712530712</v>
      </c>
      <c r="F8" s="34">
        <f t="shared" si="1"/>
        <v>68</v>
      </c>
      <c r="G8" s="36">
        <f t="shared" si="2"/>
        <v>0.772727272727273</v>
      </c>
      <c r="H8" s="34">
        <v>35</v>
      </c>
      <c r="I8" s="34">
        <f t="shared" si="3"/>
        <v>3.08823529411765</v>
      </c>
      <c r="J8" s="34">
        <f t="shared" si="4"/>
        <v>46</v>
      </c>
      <c r="K8" s="36">
        <f t="shared" si="5"/>
        <v>0.522727272727273</v>
      </c>
      <c r="L8" s="34">
        <v>0</v>
      </c>
      <c r="M8" s="34">
        <f t="shared" si="6"/>
        <v>0</v>
      </c>
      <c r="N8" s="34">
        <f t="shared" si="7"/>
        <v>19</v>
      </c>
      <c r="O8" s="36">
        <f t="shared" si="8"/>
        <v>0.215909090909091</v>
      </c>
      <c r="P8" s="34">
        <v>0</v>
      </c>
      <c r="Q8" s="34">
        <f t="shared" si="9"/>
        <v>54.3413065471889</v>
      </c>
      <c r="R8" s="34">
        <f t="shared" si="10"/>
        <v>70</v>
      </c>
      <c r="S8" s="36">
        <f t="shared" si="11"/>
        <v>0.795454545454545</v>
      </c>
      <c r="T8" s="34"/>
    </row>
    <row r="9" s="28" customFormat="1" customHeight="1" spans="1:20">
      <c r="A9" s="34">
        <v>5</v>
      </c>
      <c r="B9" s="61" t="s">
        <v>886</v>
      </c>
      <c r="C9" s="62" t="s">
        <v>887</v>
      </c>
      <c r="D9" s="56">
        <v>3.2</v>
      </c>
      <c r="E9" s="34">
        <f t="shared" si="0"/>
        <v>55.036855036855</v>
      </c>
      <c r="F9" s="34">
        <f t="shared" si="1"/>
        <v>53</v>
      </c>
      <c r="G9" s="36">
        <f t="shared" si="2"/>
        <v>0.602272727272727</v>
      </c>
      <c r="H9" s="34">
        <v>38</v>
      </c>
      <c r="I9" s="34">
        <f t="shared" si="3"/>
        <v>3.35294117647059</v>
      </c>
      <c r="J9" s="34">
        <f t="shared" si="4"/>
        <v>42</v>
      </c>
      <c r="K9" s="36">
        <f t="shared" si="5"/>
        <v>0.477272727272727</v>
      </c>
      <c r="L9" s="34">
        <v>0</v>
      </c>
      <c r="M9" s="34">
        <f t="shared" si="6"/>
        <v>0</v>
      </c>
      <c r="N9" s="34">
        <f t="shared" si="7"/>
        <v>19</v>
      </c>
      <c r="O9" s="36">
        <f t="shared" si="8"/>
        <v>0.215909090909091</v>
      </c>
      <c r="P9" s="34">
        <v>0</v>
      </c>
      <c r="Q9" s="34">
        <f t="shared" si="9"/>
        <v>58.3897962133256</v>
      </c>
      <c r="R9" s="34">
        <f t="shared" si="10"/>
        <v>54</v>
      </c>
      <c r="S9" s="36">
        <f t="shared" si="11"/>
        <v>0.613636363636364</v>
      </c>
      <c r="T9" s="34"/>
    </row>
    <row r="10" s="28" customFormat="1" customHeight="1" spans="1:20">
      <c r="A10" s="34">
        <v>6</v>
      </c>
      <c r="B10" s="61" t="s">
        <v>888</v>
      </c>
      <c r="C10" s="62" t="s">
        <v>889</v>
      </c>
      <c r="D10" s="56">
        <v>3.26</v>
      </c>
      <c r="E10" s="34">
        <f t="shared" si="0"/>
        <v>56.0687960687961</v>
      </c>
      <c r="F10" s="34">
        <f t="shared" si="1"/>
        <v>50</v>
      </c>
      <c r="G10" s="36">
        <f t="shared" si="2"/>
        <v>0.568181818181818</v>
      </c>
      <c r="H10" s="34">
        <v>59</v>
      </c>
      <c r="I10" s="34">
        <f t="shared" si="3"/>
        <v>5.20588235294118</v>
      </c>
      <c r="J10" s="34">
        <f t="shared" si="4"/>
        <v>17</v>
      </c>
      <c r="K10" s="36">
        <f t="shared" si="5"/>
        <v>0.193181818181818</v>
      </c>
      <c r="L10" s="34">
        <v>9.5</v>
      </c>
      <c r="M10" s="34">
        <f t="shared" si="6"/>
        <v>9.5</v>
      </c>
      <c r="N10" s="34">
        <f t="shared" si="7"/>
        <v>13</v>
      </c>
      <c r="O10" s="36">
        <f t="shared" si="8"/>
        <v>0.147727272727273</v>
      </c>
      <c r="P10" s="34">
        <v>0</v>
      </c>
      <c r="Q10" s="34">
        <f t="shared" si="9"/>
        <v>70.7746784217373</v>
      </c>
      <c r="R10" s="34">
        <f t="shared" si="10"/>
        <v>17</v>
      </c>
      <c r="S10" s="36">
        <f t="shared" si="11"/>
        <v>0.193181818181818</v>
      </c>
      <c r="T10" s="34"/>
    </row>
    <row r="11" s="28" customFormat="1" customHeight="1" spans="1:20">
      <c r="A11" s="34">
        <v>7</v>
      </c>
      <c r="B11" s="61" t="s">
        <v>890</v>
      </c>
      <c r="C11" s="62" t="s">
        <v>891</v>
      </c>
      <c r="D11" s="56">
        <v>3.58</v>
      </c>
      <c r="E11" s="34">
        <f t="shared" si="0"/>
        <v>61.5724815724816</v>
      </c>
      <c r="F11" s="34">
        <f t="shared" si="1"/>
        <v>15</v>
      </c>
      <c r="G11" s="36">
        <f t="shared" si="2"/>
        <v>0.170454545454545</v>
      </c>
      <c r="H11" s="34">
        <v>43</v>
      </c>
      <c r="I11" s="34">
        <f t="shared" si="3"/>
        <v>3.79411764705882</v>
      </c>
      <c r="J11" s="34">
        <f t="shared" si="4"/>
        <v>30</v>
      </c>
      <c r="K11" s="36">
        <f t="shared" si="5"/>
        <v>0.340909090909091</v>
      </c>
      <c r="L11" s="34">
        <v>0</v>
      </c>
      <c r="M11" s="34">
        <f t="shared" si="6"/>
        <v>0</v>
      </c>
      <c r="N11" s="34">
        <f t="shared" si="7"/>
        <v>19</v>
      </c>
      <c r="O11" s="36">
        <f t="shared" si="8"/>
        <v>0.215909090909091</v>
      </c>
      <c r="P11" s="34">
        <v>0</v>
      </c>
      <c r="Q11" s="34">
        <f t="shared" si="9"/>
        <v>65.3665992195404</v>
      </c>
      <c r="R11" s="34">
        <f t="shared" si="10"/>
        <v>23</v>
      </c>
      <c r="S11" s="36">
        <f t="shared" si="11"/>
        <v>0.261363636363636</v>
      </c>
      <c r="T11" s="34"/>
    </row>
    <row r="12" s="28" customFormat="1" customHeight="1" spans="1:20">
      <c r="A12" s="34">
        <v>8</v>
      </c>
      <c r="B12" s="61" t="s">
        <v>892</v>
      </c>
      <c r="C12" s="62" t="s">
        <v>893</v>
      </c>
      <c r="D12" s="56">
        <v>3.11</v>
      </c>
      <c r="E12" s="34">
        <f t="shared" si="0"/>
        <v>53.4889434889435</v>
      </c>
      <c r="F12" s="34">
        <f t="shared" si="1"/>
        <v>63</v>
      </c>
      <c r="G12" s="36">
        <f t="shared" si="2"/>
        <v>0.715909090909091</v>
      </c>
      <c r="H12" s="34">
        <v>36</v>
      </c>
      <c r="I12" s="34">
        <f t="shared" si="3"/>
        <v>3.17647058823529</v>
      </c>
      <c r="J12" s="34">
        <f t="shared" si="4"/>
        <v>43</v>
      </c>
      <c r="K12" s="36">
        <f t="shared" si="5"/>
        <v>0.488636363636364</v>
      </c>
      <c r="L12" s="34">
        <v>0</v>
      </c>
      <c r="M12" s="34">
        <f t="shared" si="6"/>
        <v>0</v>
      </c>
      <c r="N12" s="34">
        <f t="shared" si="7"/>
        <v>19</v>
      </c>
      <c r="O12" s="36">
        <f t="shared" si="8"/>
        <v>0.215909090909091</v>
      </c>
      <c r="P12" s="34">
        <v>0</v>
      </c>
      <c r="Q12" s="34">
        <f t="shared" si="9"/>
        <v>56.6654140771788</v>
      </c>
      <c r="R12" s="34">
        <f t="shared" si="10"/>
        <v>64</v>
      </c>
      <c r="S12" s="36">
        <f t="shared" si="11"/>
        <v>0.727272727272727</v>
      </c>
      <c r="T12" s="34"/>
    </row>
    <row r="13" s="28" customFormat="1" customHeight="1" spans="1:20">
      <c r="A13" s="34">
        <v>9</v>
      </c>
      <c r="B13" s="61" t="s">
        <v>894</v>
      </c>
      <c r="C13" s="62" t="s">
        <v>895</v>
      </c>
      <c r="D13" s="44">
        <v>3.47</v>
      </c>
      <c r="E13" s="34">
        <f t="shared" si="0"/>
        <v>59.6805896805897</v>
      </c>
      <c r="F13" s="34">
        <f t="shared" si="1"/>
        <v>26</v>
      </c>
      <c r="G13" s="36">
        <f t="shared" si="2"/>
        <v>0.295454545454545</v>
      </c>
      <c r="H13" s="34">
        <v>30.5</v>
      </c>
      <c r="I13" s="34">
        <f t="shared" si="3"/>
        <v>2.69117647058824</v>
      </c>
      <c r="J13" s="34">
        <f t="shared" si="4"/>
        <v>76</v>
      </c>
      <c r="K13" s="36">
        <f t="shared" si="5"/>
        <v>0.863636363636364</v>
      </c>
      <c r="L13" s="34">
        <v>0</v>
      </c>
      <c r="M13" s="34">
        <f t="shared" si="6"/>
        <v>0</v>
      </c>
      <c r="N13" s="34">
        <f t="shared" si="7"/>
        <v>19</v>
      </c>
      <c r="O13" s="36">
        <f t="shared" si="8"/>
        <v>0.215909090909091</v>
      </c>
      <c r="P13" s="34">
        <v>0</v>
      </c>
      <c r="Q13" s="34">
        <f t="shared" si="9"/>
        <v>62.3717661511779</v>
      </c>
      <c r="R13" s="34">
        <f t="shared" si="10"/>
        <v>34</v>
      </c>
      <c r="S13" s="36">
        <f t="shared" si="11"/>
        <v>0.386363636363636</v>
      </c>
      <c r="T13" s="34"/>
    </row>
    <row r="14" s="28" customFormat="1" customHeight="1" spans="1:20">
      <c r="A14" s="34">
        <v>10</v>
      </c>
      <c r="B14" s="61" t="s">
        <v>896</v>
      </c>
      <c r="C14" s="62" t="s">
        <v>897</v>
      </c>
      <c r="D14" s="44">
        <v>2.79</v>
      </c>
      <c r="E14" s="34">
        <f t="shared" si="0"/>
        <v>47.985257985258</v>
      </c>
      <c r="F14" s="34">
        <f t="shared" si="1"/>
        <v>81</v>
      </c>
      <c r="G14" s="36">
        <f t="shared" si="2"/>
        <v>0.920454545454545</v>
      </c>
      <c r="H14" s="34">
        <v>30</v>
      </c>
      <c r="I14" s="34">
        <f t="shared" si="3"/>
        <v>2.64705882352941</v>
      </c>
      <c r="J14" s="34">
        <f t="shared" si="4"/>
        <v>78</v>
      </c>
      <c r="K14" s="36">
        <f t="shared" si="5"/>
        <v>0.886363636363636</v>
      </c>
      <c r="L14" s="34">
        <v>0</v>
      </c>
      <c r="M14" s="34">
        <f t="shared" si="6"/>
        <v>0</v>
      </c>
      <c r="N14" s="34">
        <f t="shared" si="7"/>
        <v>19</v>
      </c>
      <c r="O14" s="36">
        <f t="shared" si="8"/>
        <v>0.215909090909091</v>
      </c>
      <c r="P14" s="34">
        <v>0</v>
      </c>
      <c r="Q14" s="34">
        <f t="shared" si="9"/>
        <v>50.6323168087874</v>
      </c>
      <c r="R14" s="34">
        <f t="shared" si="10"/>
        <v>81</v>
      </c>
      <c r="S14" s="36">
        <f t="shared" si="11"/>
        <v>0.920454545454545</v>
      </c>
      <c r="T14" s="34"/>
    </row>
    <row r="15" s="28" customFormat="1" customHeight="1" spans="1:20">
      <c r="A15" s="34">
        <v>11</v>
      </c>
      <c r="B15" s="61" t="s">
        <v>898</v>
      </c>
      <c r="C15" s="62" t="s">
        <v>899</v>
      </c>
      <c r="D15" s="44">
        <v>3.65</v>
      </c>
      <c r="E15" s="34">
        <f t="shared" si="0"/>
        <v>62.7764127764128</v>
      </c>
      <c r="F15" s="34">
        <f t="shared" si="1"/>
        <v>13</v>
      </c>
      <c r="G15" s="36">
        <f t="shared" si="2"/>
        <v>0.147727272727273</v>
      </c>
      <c r="H15" s="34">
        <v>142.5</v>
      </c>
      <c r="I15" s="34">
        <f t="shared" si="3"/>
        <v>12.5735294117647</v>
      </c>
      <c r="J15" s="34">
        <f t="shared" si="4"/>
        <v>3</v>
      </c>
      <c r="K15" s="36">
        <f t="shared" si="5"/>
        <v>0.0340909090909091</v>
      </c>
      <c r="L15" s="34">
        <v>22</v>
      </c>
      <c r="M15" s="34">
        <f t="shared" si="6"/>
        <v>22</v>
      </c>
      <c r="N15" s="34">
        <f t="shared" si="7"/>
        <v>6</v>
      </c>
      <c r="O15" s="36">
        <f t="shared" si="8"/>
        <v>0.0681818181818182</v>
      </c>
      <c r="P15" s="34">
        <v>0</v>
      </c>
      <c r="Q15" s="34">
        <f t="shared" si="9"/>
        <v>97.3499421881775</v>
      </c>
      <c r="R15" s="34">
        <f t="shared" si="10"/>
        <v>6</v>
      </c>
      <c r="S15" s="36">
        <f t="shared" si="11"/>
        <v>0.0681818181818182</v>
      </c>
      <c r="T15" s="34"/>
    </row>
    <row r="16" s="28" customFormat="1" customHeight="1" spans="1:20">
      <c r="A16" s="34">
        <v>12</v>
      </c>
      <c r="B16" s="61" t="s">
        <v>900</v>
      </c>
      <c r="C16" s="62" t="s">
        <v>901</v>
      </c>
      <c r="D16" s="44">
        <v>3.58</v>
      </c>
      <c r="E16" s="34">
        <f t="shared" si="0"/>
        <v>61.5724815724816</v>
      </c>
      <c r="F16" s="34">
        <f t="shared" si="1"/>
        <v>15</v>
      </c>
      <c r="G16" s="36">
        <f t="shared" si="2"/>
        <v>0.170454545454545</v>
      </c>
      <c r="H16" s="34">
        <v>40</v>
      </c>
      <c r="I16" s="34">
        <f t="shared" si="3"/>
        <v>3.52941176470588</v>
      </c>
      <c r="J16" s="34">
        <f t="shared" si="4"/>
        <v>38</v>
      </c>
      <c r="K16" s="36">
        <f t="shared" si="5"/>
        <v>0.431818181818182</v>
      </c>
      <c r="L16" s="34">
        <v>39.7</v>
      </c>
      <c r="M16" s="34">
        <f t="shared" si="6"/>
        <v>39.7</v>
      </c>
      <c r="N16" s="34">
        <f t="shared" si="7"/>
        <v>4</v>
      </c>
      <c r="O16" s="36">
        <f t="shared" si="8"/>
        <v>0.0454545454545455</v>
      </c>
      <c r="P16" s="34">
        <v>0</v>
      </c>
      <c r="Q16" s="34">
        <f t="shared" si="9"/>
        <v>104.801893337187</v>
      </c>
      <c r="R16" s="34">
        <f t="shared" si="10"/>
        <v>5</v>
      </c>
      <c r="S16" s="36">
        <f t="shared" si="11"/>
        <v>0.0568181818181818</v>
      </c>
      <c r="T16" s="34"/>
    </row>
    <row r="17" s="28" customFormat="1" customHeight="1" spans="1:20">
      <c r="A17" s="34">
        <v>13</v>
      </c>
      <c r="B17" s="61" t="s">
        <v>902</v>
      </c>
      <c r="C17" s="62" t="s">
        <v>903</v>
      </c>
      <c r="D17" s="44">
        <v>2.91</v>
      </c>
      <c r="E17" s="34">
        <f t="shared" si="0"/>
        <v>50.04914004914</v>
      </c>
      <c r="F17" s="34">
        <f t="shared" si="1"/>
        <v>73</v>
      </c>
      <c r="G17" s="36">
        <f t="shared" si="2"/>
        <v>0.829545454545455</v>
      </c>
      <c r="H17" s="34">
        <v>33</v>
      </c>
      <c r="I17" s="34">
        <f t="shared" si="3"/>
        <v>2.91176470588235</v>
      </c>
      <c r="J17" s="34">
        <f t="shared" si="4"/>
        <v>57</v>
      </c>
      <c r="K17" s="36">
        <f t="shared" si="5"/>
        <v>0.647727272727273</v>
      </c>
      <c r="L17" s="34">
        <v>0</v>
      </c>
      <c r="M17" s="34">
        <f t="shared" si="6"/>
        <v>0</v>
      </c>
      <c r="N17" s="34">
        <f t="shared" si="7"/>
        <v>19</v>
      </c>
      <c r="O17" s="36">
        <f t="shared" si="8"/>
        <v>0.215909090909091</v>
      </c>
      <c r="P17" s="34">
        <v>0</v>
      </c>
      <c r="Q17" s="34">
        <f t="shared" si="9"/>
        <v>52.9609047550223</v>
      </c>
      <c r="R17" s="34">
        <f t="shared" si="10"/>
        <v>73</v>
      </c>
      <c r="S17" s="36">
        <f t="shared" si="11"/>
        <v>0.829545454545455</v>
      </c>
      <c r="T17" s="34"/>
    </row>
    <row r="18" s="28" customFormat="1" customHeight="1" spans="1:20">
      <c r="A18" s="34">
        <v>14</v>
      </c>
      <c r="B18" s="61" t="s">
        <v>904</v>
      </c>
      <c r="C18" s="62" t="s">
        <v>905</v>
      </c>
      <c r="D18" s="44">
        <v>3.4</v>
      </c>
      <c r="E18" s="34">
        <f t="shared" si="0"/>
        <v>58.4766584766585</v>
      </c>
      <c r="F18" s="34">
        <f t="shared" si="1"/>
        <v>39</v>
      </c>
      <c r="G18" s="36">
        <f t="shared" si="2"/>
        <v>0.443181818181818</v>
      </c>
      <c r="H18" s="34">
        <v>34</v>
      </c>
      <c r="I18" s="34">
        <f t="shared" si="3"/>
        <v>3</v>
      </c>
      <c r="J18" s="34">
        <f t="shared" si="4"/>
        <v>51</v>
      </c>
      <c r="K18" s="36">
        <f t="shared" si="5"/>
        <v>0.579545454545455</v>
      </c>
      <c r="L18" s="34">
        <v>0</v>
      </c>
      <c r="M18" s="34">
        <f t="shared" si="6"/>
        <v>0</v>
      </c>
      <c r="N18" s="34">
        <f t="shared" si="7"/>
        <v>19</v>
      </c>
      <c r="O18" s="36">
        <f t="shared" si="8"/>
        <v>0.215909090909091</v>
      </c>
      <c r="P18" s="34">
        <v>0</v>
      </c>
      <c r="Q18" s="34">
        <f t="shared" si="9"/>
        <v>61.4766584766585</v>
      </c>
      <c r="R18" s="34">
        <f t="shared" si="10"/>
        <v>42</v>
      </c>
      <c r="S18" s="36">
        <f t="shared" si="11"/>
        <v>0.477272727272727</v>
      </c>
      <c r="T18" s="34"/>
    </row>
    <row r="19" s="28" customFormat="1" customHeight="1" spans="1:20">
      <c r="A19" s="34">
        <v>15</v>
      </c>
      <c r="B19" s="61" t="s">
        <v>906</v>
      </c>
      <c r="C19" s="62" t="s">
        <v>907</v>
      </c>
      <c r="D19" s="44">
        <v>2.92</v>
      </c>
      <c r="E19" s="34">
        <f t="shared" si="0"/>
        <v>50.2211302211302</v>
      </c>
      <c r="F19" s="34">
        <f t="shared" si="1"/>
        <v>72</v>
      </c>
      <c r="G19" s="36">
        <f t="shared" si="2"/>
        <v>0.818181818181818</v>
      </c>
      <c r="H19" s="34">
        <v>31</v>
      </c>
      <c r="I19" s="34">
        <f t="shared" si="3"/>
        <v>2.73529411764706</v>
      </c>
      <c r="J19" s="34">
        <f t="shared" si="4"/>
        <v>74</v>
      </c>
      <c r="K19" s="36">
        <f t="shared" si="5"/>
        <v>0.840909090909091</v>
      </c>
      <c r="L19" s="34">
        <v>0</v>
      </c>
      <c r="M19" s="34">
        <f t="shared" si="6"/>
        <v>0</v>
      </c>
      <c r="N19" s="34">
        <f t="shared" si="7"/>
        <v>19</v>
      </c>
      <c r="O19" s="36">
        <f t="shared" si="8"/>
        <v>0.215909090909091</v>
      </c>
      <c r="P19" s="34">
        <v>0</v>
      </c>
      <c r="Q19" s="34">
        <f t="shared" si="9"/>
        <v>52.9564243387773</v>
      </c>
      <c r="R19" s="34">
        <f t="shared" si="10"/>
        <v>74</v>
      </c>
      <c r="S19" s="36">
        <f t="shared" si="11"/>
        <v>0.840909090909091</v>
      </c>
      <c r="T19" s="34"/>
    </row>
    <row r="20" s="28" customFormat="1" customHeight="1" spans="1:20">
      <c r="A20" s="34">
        <v>16</v>
      </c>
      <c r="B20" s="61" t="s">
        <v>908</v>
      </c>
      <c r="C20" s="62" t="s">
        <v>909</v>
      </c>
      <c r="D20" s="44">
        <v>3.48</v>
      </c>
      <c r="E20" s="34">
        <f t="shared" si="0"/>
        <v>59.8525798525799</v>
      </c>
      <c r="F20" s="34">
        <f t="shared" si="1"/>
        <v>24</v>
      </c>
      <c r="G20" s="36">
        <f t="shared" si="2"/>
        <v>0.272727272727273</v>
      </c>
      <c r="H20" s="34">
        <v>43</v>
      </c>
      <c r="I20" s="34">
        <f t="shared" si="3"/>
        <v>3.79411764705882</v>
      </c>
      <c r="J20" s="34">
        <f t="shared" si="4"/>
        <v>30</v>
      </c>
      <c r="K20" s="36">
        <f t="shared" si="5"/>
        <v>0.340909090909091</v>
      </c>
      <c r="L20" s="34">
        <v>0</v>
      </c>
      <c r="M20" s="34">
        <f t="shared" si="6"/>
        <v>0</v>
      </c>
      <c r="N20" s="34">
        <f t="shared" si="7"/>
        <v>19</v>
      </c>
      <c r="O20" s="36">
        <f t="shared" si="8"/>
        <v>0.215909090909091</v>
      </c>
      <c r="P20" s="34">
        <v>0</v>
      </c>
      <c r="Q20" s="34">
        <f t="shared" si="9"/>
        <v>63.6466974996387</v>
      </c>
      <c r="R20" s="34">
        <f t="shared" si="10"/>
        <v>30</v>
      </c>
      <c r="S20" s="36">
        <f t="shared" si="11"/>
        <v>0.340909090909091</v>
      </c>
      <c r="T20" s="34"/>
    </row>
    <row r="21" s="28" customFormat="1" customHeight="1" spans="1:20">
      <c r="A21" s="34">
        <v>17</v>
      </c>
      <c r="B21" s="61" t="s">
        <v>910</v>
      </c>
      <c r="C21" s="62" t="s">
        <v>911</v>
      </c>
      <c r="D21" s="44">
        <v>3.14</v>
      </c>
      <c r="E21" s="34">
        <f t="shared" si="0"/>
        <v>54.004914004914</v>
      </c>
      <c r="F21" s="34">
        <f t="shared" si="1"/>
        <v>60</v>
      </c>
      <c r="G21" s="36">
        <f t="shared" si="2"/>
        <v>0.681818181818182</v>
      </c>
      <c r="H21" s="34">
        <v>40</v>
      </c>
      <c r="I21" s="34">
        <f t="shared" si="3"/>
        <v>3.52941176470588</v>
      </c>
      <c r="J21" s="34">
        <f t="shared" si="4"/>
        <v>38</v>
      </c>
      <c r="K21" s="36">
        <f t="shared" si="5"/>
        <v>0.431818181818182</v>
      </c>
      <c r="L21" s="34">
        <v>0</v>
      </c>
      <c r="M21" s="34">
        <f t="shared" si="6"/>
        <v>0</v>
      </c>
      <c r="N21" s="34">
        <f t="shared" si="7"/>
        <v>19</v>
      </c>
      <c r="O21" s="36">
        <f t="shared" si="8"/>
        <v>0.215909090909091</v>
      </c>
      <c r="P21" s="34">
        <v>0</v>
      </c>
      <c r="Q21" s="34">
        <f t="shared" si="9"/>
        <v>57.5343257696199</v>
      </c>
      <c r="R21" s="34">
        <f t="shared" si="10"/>
        <v>61</v>
      </c>
      <c r="S21" s="36">
        <f t="shared" si="11"/>
        <v>0.693181818181818</v>
      </c>
      <c r="T21" s="34"/>
    </row>
    <row r="22" s="28" customFormat="1" customHeight="1" spans="1:20">
      <c r="A22" s="34">
        <v>18</v>
      </c>
      <c r="B22" s="61" t="s">
        <v>912</v>
      </c>
      <c r="C22" s="62" t="s">
        <v>913</v>
      </c>
      <c r="D22" s="44">
        <v>3.03</v>
      </c>
      <c r="E22" s="34">
        <f t="shared" si="0"/>
        <v>52.1130221130221</v>
      </c>
      <c r="F22" s="34">
        <f t="shared" si="1"/>
        <v>66</v>
      </c>
      <c r="G22" s="36">
        <f t="shared" si="2"/>
        <v>0.75</v>
      </c>
      <c r="H22" s="34">
        <v>35</v>
      </c>
      <c r="I22" s="34">
        <f t="shared" si="3"/>
        <v>3.08823529411765</v>
      </c>
      <c r="J22" s="34">
        <f t="shared" si="4"/>
        <v>46</v>
      </c>
      <c r="K22" s="36">
        <f t="shared" si="5"/>
        <v>0.522727272727273</v>
      </c>
      <c r="L22" s="34">
        <v>0</v>
      </c>
      <c r="M22" s="34">
        <f t="shared" si="6"/>
        <v>0</v>
      </c>
      <c r="N22" s="34">
        <f t="shared" si="7"/>
        <v>19</v>
      </c>
      <c r="O22" s="36">
        <f t="shared" si="8"/>
        <v>0.215909090909091</v>
      </c>
      <c r="P22" s="34">
        <v>0</v>
      </c>
      <c r="Q22" s="34">
        <f t="shared" si="9"/>
        <v>55.2012574071397</v>
      </c>
      <c r="R22" s="34">
        <f t="shared" si="10"/>
        <v>66</v>
      </c>
      <c r="S22" s="36">
        <f t="shared" si="11"/>
        <v>0.75</v>
      </c>
      <c r="T22" s="34"/>
    </row>
    <row r="23" s="28" customFormat="1" customHeight="1" spans="1:20">
      <c r="A23" s="34">
        <v>19</v>
      </c>
      <c r="B23" s="61" t="s">
        <v>914</v>
      </c>
      <c r="C23" s="62" t="s">
        <v>915</v>
      </c>
      <c r="D23" s="44">
        <v>3.72</v>
      </c>
      <c r="E23" s="34">
        <f t="shared" si="0"/>
        <v>63.980343980344</v>
      </c>
      <c r="F23" s="34">
        <f t="shared" si="1"/>
        <v>8</v>
      </c>
      <c r="G23" s="36">
        <f t="shared" si="2"/>
        <v>0.0909090909090909</v>
      </c>
      <c r="H23" s="34">
        <v>42</v>
      </c>
      <c r="I23" s="34">
        <f t="shared" si="3"/>
        <v>3.70588235294118</v>
      </c>
      <c r="J23" s="34">
        <f t="shared" si="4"/>
        <v>34</v>
      </c>
      <c r="K23" s="36">
        <f t="shared" si="5"/>
        <v>0.386363636363636</v>
      </c>
      <c r="L23" s="34">
        <v>12.5</v>
      </c>
      <c r="M23" s="34">
        <f t="shared" si="6"/>
        <v>12.5</v>
      </c>
      <c r="N23" s="34">
        <f t="shared" si="7"/>
        <v>11</v>
      </c>
      <c r="O23" s="36">
        <f t="shared" si="8"/>
        <v>0.125</v>
      </c>
      <c r="P23" s="34">
        <v>0</v>
      </c>
      <c r="Q23" s="34">
        <f t="shared" si="9"/>
        <v>80.1862263332852</v>
      </c>
      <c r="R23" s="34">
        <f t="shared" si="10"/>
        <v>12</v>
      </c>
      <c r="S23" s="36">
        <f t="shared" si="11"/>
        <v>0.136363636363636</v>
      </c>
      <c r="T23" s="34"/>
    </row>
    <row r="24" s="28" customFormat="1" customHeight="1" spans="1:20">
      <c r="A24" s="34">
        <v>20</v>
      </c>
      <c r="B24" s="61" t="s">
        <v>916</v>
      </c>
      <c r="C24" s="62" t="s">
        <v>917</v>
      </c>
      <c r="D24" s="44">
        <v>3.73</v>
      </c>
      <c r="E24" s="34">
        <f t="shared" si="0"/>
        <v>64.1523341523341</v>
      </c>
      <c r="F24" s="34">
        <f t="shared" si="1"/>
        <v>7</v>
      </c>
      <c r="G24" s="36">
        <f t="shared" si="2"/>
        <v>0.0795454545454545</v>
      </c>
      <c r="H24" s="34">
        <v>55.5</v>
      </c>
      <c r="I24" s="34">
        <f t="shared" si="3"/>
        <v>4.89705882352941</v>
      </c>
      <c r="J24" s="34">
        <f t="shared" si="4"/>
        <v>19</v>
      </c>
      <c r="K24" s="36">
        <f t="shared" si="5"/>
        <v>0.215909090909091</v>
      </c>
      <c r="L24" s="34">
        <v>0</v>
      </c>
      <c r="M24" s="34">
        <f t="shared" si="6"/>
        <v>0</v>
      </c>
      <c r="N24" s="34">
        <f t="shared" si="7"/>
        <v>19</v>
      </c>
      <c r="O24" s="36">
        <f t="shared" si="8"/>
        <v>0.215909090909091</v>
      </c>
      <c r="P24" s="34">
        <v>0</v>
      </c>
      <c r="Q24" s="34">
        <f t="shared" si="9"/>
        <v>69.0493929758635</v>
      </c>
      <c r="R24" s="34">
        <f t="shared" si="10"/>
        <v>20</v>
      </c>
      <c r="S24" s="36">
        <f t="shared" si="11"/>
        <v>0.227272727272727</v>
      </c>
      <c r="T24" s="34"/>
    </row>
    <row r="25" s="28" customFormat="1" customHeight="1" spans="1:20">
      <c r="A25" s="34">
        <v>21</v>
      </c>
      <c r="B25" s="61" t="s">
        <v>918</v>
      </c>
      <c r="C25" s="62" t="s">
        <v>919</v>
      </c>
      <c r="D25" s="44">
        <v>3.32</v>
      </c>
      <c r="E25" s="34">
        <f t="shared" si="0"/>
        <v>57.1007371007371</v>
      </c>
      <c r="F25" s="34">
        <f t="shared" si="1"/>
        <v>43</v>
      </c>
      <c r="G25" s="36">
        <f t="shared" si="2"/>
        <v>0.488636363636364</v>
      </c>
      <c r="H25" s="34">
        <v>33</v>
      </c>
      <c r="I25" s="34">
        <f t="shared" si="3"/>
        <v>2.91176470588235</v>
      </c>
      <c r="J25" s="34">
        <f t="shared" si="4"/>
        <v>57</v>
      </c>
      <c r="K25" s="36">
        <f t="shared" si="5"/>
        <v>0.647727272727273</v>
      </c>
      <c r="L25" s="34">
        <v>0</v>
      </c>
      <c r="M25" s="34">
        <f t="shared" si="6"/>
        <v>0</v>
      </c>
      <c r="N25" s="34">
        <f t="shared" si="7"/>
        <v>19</v>
      </c>
      <c r="O25" s="36">
        <f t="shared" si="8"/>
        <v>0.215909090909091</v>
      </c>
      <c r="P25" s="34">
        <v>0</v>
      </c>
      <c r="Q25" s="34">
        <f t="shared" si="9"/>
        <v>60.0125018066194</v>
      </c>
      <c r="R25" s="34">
        <f t="shared" si="10"/>
        <v>47</v>
      </c>
      <c r="S25" s="36">
        <f t="shared" si="11"/>
        <v>0.534090909090909</v>
      </c>
      <c r="T25" s="34"/>
    </row>
    <row r="26" s="28" customFormat="1" customHeight="1" spans="1:20">
      <c r="A26" s="34">
        <v>22</v>
      </c>
      <c r="B26" s="61" t="s">
        <v>920</v>
      </c>
      <c r="C26" s="62" t="s">
        <v>921</v>
      </c>
      <c r="D26" s="44">
        <v>3.38</v>
      </c>
      <c r="E26" s="34">
        <f t="shared" si="0"/>
        <v>58.1326781326781</v>
      </c>
      <c r="F26" s="34">
        <f t="shared" si="1"/>
        <v>41</v>
      </c>
      <c r="G26" s="36">
        <f t="shared" si="2"/>
        <v>0.465909090909091</v>
      </c>
      <c r="H26" s="34">
        <v>32</v>
      </c>
      <c r="I26" s="34">
        <f t="shared" si="3"/>
        <v>2.82352941176471</v>
      </c>
      <c r="J26" s="34">
        <f t="shared" si="4"/>
        <v>64</v>
      </c>
      <c r="K26" s="36">
        <f t="shared" si="5"/>
        <v>0.727272727272727</v>
      </c>
      <c r="L26" s="34">
        <v>0</v>
      </c>
      <c r="M26" s="34">
        <f t="shared" si="6"/>
        <v>0</v>
      </c>
      <c r="N26" s="34">
        <f t="shared" si="7"/>
        <v>19</v>
      </c>
      <c r="O26" s="36">
        <f t="shared" si="8"/>
        <v>0.215909090909091</v>
      </c>
      <c r="P26" s="34">
        <v>0</v>
      </c>
      <c r="Q26" s="34">
        <f t="shared" si="9"/>
        <v>60.9562075444428</v>
      </c>
      <c r="R26" s="34">
        <f t="shared" si="10"/>
        <v>44</v>
      </c>
      <c r="S26" s="36">
        <f t="shared" si="11"/>
        <v>0.5</v>
      </c>
      <c r="T26" s="34"/>
    </row>
    <row r="27" s="28" customFormat="1" customHeight="1" spans="1:20">
      <c r="A27" s="34">
        <v>23</v>
      </c>
      <c r="B27" s="61" t="s">
        <v>922</v>
      </c>
      <c r="C27" s="62" t="s">
        <v>923</v>
      </c>
      <c r="D27" s="44">
        <v>2.91</v>
      </c>
      <c r="E27" s="34">
        <f t="shared" si="0"/>
        <v>50.04914004914</v>
      </c>
      <c r="F27" s="34">
        <f t="shared" si="1"/>
        <v>73</v>
      </c>
      <c r="G27" s="36">
        <f t="shared" si="2"/>
        <v>0.829545454545455</v>
      </c>
      <c r="H27" s="34">
        <v>35</v>
      </c>
      <c r="I27" s="34">
        <f t="shared" si="3"/>
        <v>3.08823529411765</v>
      </c>
      <c r="J27" s="34">
        <f t="shared" si="4"/>
        <v>46</v>
      </c>
      <c r="K27" s="36">
        <f t="shared" si="5"/>
        <v>0.522727272727273</v>
      </c>
      <c r="L27" s="34">
        <v>0</v>
      </c>
      <c r="M27" s="34">
        <f t="shared" si="6"/>
        <v>0</v>
      </c>
      <c r="N27" s="34">
        <f t="shared" si="7"/>
        <v>19</v>
      </c>
      <c r="O27" s="36">
        <f t="shared" si="8"/>
        <v>0.215909090909091</v>
      </c>
      <c r="P27" s="34">
        <v>0</v>
      </c>
      <c r="Q27" s="34">
        <f t="shared" si="9"/>
        <v>53.1373753432577</v>
      </c>
      <c r="R27" s="34">
        <f t="shared" si="10"/>
        <v>72</v>
      </c>
      <c r="S27" s="36">
        <f t="shared" si="11"/>
        <v>0.818181818181818</v>
      </c>
      <c r="T27" s="34"/>
    </row>
    <row r="28" s="28" customFormat="1" customHeight="1" spans="1:20">
      <c r="A28" s="34">
        <v>24</v>
      </c>
      <c r="B28" s="61" t="s">
        <v>924</v>
      </c>
      <c r="C28" s="62" t="s">
        <v>925</v>
      </c>
      <c r="D28" s="44">
        <v>3.19</v>
      </c>
      <c r="E28" s="34">
        <f t="shared" si="0"/>
        <v>54.8648648648649</v>
      </c>
      <c r="F28" s="34">
        <f t="shared" si="1"/>
        <v>55</v>
      </c>
      <c r="G28" s="36">
        <f t="shared" si="2"/>
        <v>0.625</v>
      </c>
      <c r="H28" s="34">
        <v>32</v>
      </c>
      <c r="I28" s="34">
        <f t="shared" si="3"/>
        <v>2.82352941176471</v>
      </c>
      <c r="J28" s="34">
        <f t="shared" si="4"/>
        <v>64</v>
      </c>
      <c r="K28" s="36">
        <f t="shared" si="5"/>
        <v>0.727272727272727</v>
      </c>
      <c r="L28" s="34">
        <v>0</v>
      </c>
      <c r="M28" s="34">
        <f t="shared" si="6"/>
        <v>0</v>
      </c>
      <c r="N28" s="34">
        <f t="shared" si="7"/>
        <v>19</v>
      </c>
      <c r="O28" s="36">
        <f t="shared" si="8"/>
        <v>0.215909090909091</v>
      </c>
      <c r="P28" s="34">
        <v>0</v>
      </c>
      <c r="Q28" s="34">
        <f t="shared" si="9"/>
        <v>57.6883942766296</v>
      </c>
      <c r="R28" s="34">
        <f t="shared" si="10"/>
        <v>59</v>
      </c>
      <c r="S28" s="36">
        <f t="shared" si="11"/>
        <v>0.670454545454545</v>
      </c>
      <c r="T28" s="34"/>
    </row>
    <row r="29" s="28" customFormat="1" customHeight="1" spans="1:20">
      <c r="A29" s="34">
        <v>25</v>
      </c>
      <c r="B29" s="61" t="s">
        <v>926</v>
      </c>
      <c r="C29" s="62" t="s">
        <v>927</v>
      </c>
      <c r="D29" s="44">
        <v>3.2</v>
      </c>
      <c r="E29" s="34">
        <f t="shared" si="0"/>
        <v>55.036855036855</v>
      </c>
      <c r="F29" s="34">
        <f t="shared" si="1"/>
        <v>53</v>
      </c>
      <c r="G29" s="36">
        <f t="shared" si="2"/>
        <v>0.602272727272727</v>
      </c>
      <c r="H29" s="34">
        <v>30</v>
      </c>
      <c r="I29" s="34">
        <f t="shared" si="3"/>
        <v>2.64705882352941</v>
      </c>
      <c r="J29" s="34">
        <f t="shared" si="4"/>
        <v>78</v>
      </c>
      <c r="K29" s="36">
        <f t="shared" si="5"/>
        <v>0.886363636363636</v>
      </c>
      <c r="L29" s="34">
        <v>0</v>
      </c>
      <c r="M29" s="34">
        <f t="shared" si="6"/>
        <v>0</v>
      </c>
      <c r="N29" s="34">
        <f t="shared" si="7"/>
        <v>19</v>
      </c>
      <c r="O29" s="36">
        <f t="shared" si="8"/>
        <v>0.215909090909091</v>
      </c>
      <c r="P29" s="34">
        <v>0</v>
      </c>
      <c r="Q29" s="34">
        <f t="shared" si="9"/>
        <v>57.6839138603844</v>
      </c>
      <c r="R29" s="34">
        <f t="shared" si="10"/>
        <v>60</v>
      </c>
      <c r="S29" s="36">
        <f t="shared" si="11"/>
        <v>0.681818181818182</v>
      </c>
      <c r="T29" s="34"/>
    </row>
    <row r="30" s="28" customFormat="1" customHeight="1" spans="1:20">
      <c r="A30" s="34">
        <v>26</v>
      </c>
      <c r="B30" s="61" t="s">
        <v>928</v>
      </c>
      <c r="C30" s="62" t="s">
        <v>929</v>
      </c>
      <c r="D30" s="44">
        <v>2.57</v>
      </c>
      <c r="E30" s="34">
        <f t="shared" si="0"/>
        <v>44.2014742014742</v>
      </c>
      <c r="F30" s="34">
        <f t="shared" si="1"/>
        <v>84</v>
      </c>
      <c r="G30" s="36">
        <f t="shared" si="2"/>
        <v>0.954545454545455</v>
      </c>
      <c r="H30" s="34">
        <v>30</v>
      </c>
      <c r="I30" s="34">
        <f t="shared" si="3"/>
        <v>2.64705882352941</v>
      </c>
      <c r="J30" s="34">
        <f t="shared" si="4"/>
        <v>78</v>
      </c>
      <c r="K30" s="36">
        <f t="shared" si="5"/>
        <v>0.886363636363636</v>
      </c>
      <c r="L30" s="34">
        <v>0</v>
      </c>
      <c r="M30" s="34">
        <f t="shared" si="6"/>
        <v>0</v>
      </c>
      <c r="N30" s="34">
        <f t="shared" si="7"/>
        <v>19</v>
      </c>
      <c r="O30" s="36">
        <f t="shared" si="8"/>
        <v>0.215909090909091</v>
      </c>
      <c r="P30" s="34">
        <v>0</v>
      </c>
      <c r="Q30" s="34">
        <f t="shared" si="9"/>
        <v>46.8485330250036</v>
      </c>
      <c r="R30" s="34">
        <f t="shared" si="10"/>
        <v>84</v>
      </c>
      <c r="S30" s="36">
        <f t="shared" si="11"/>
        <v>0.954545454545455</v>
      </c>
      <c r="T30" s="34"/>
    </row>
    <row r="31" s="28" customFormat="1" customHeight="1" spans="1:20">
      <c r="A31" s="34">
        <v>27</v>
      </c>
      <c r="B31" s="61" t="s">
        <v>930</v>
      </c>
      <c r="C31" s="62" t="s">
        <v>931</v>
      </c>
      <c r="D31" s="44">
        <v>3.44</v>
      </c>
      <c r="E31" s="34">
        <f t="shared" si="0"/>
        <v>59.1646191646192</v>
      </c>
      <c r="F31" s="34">
        <f t="shared" si="1"/>
        <v>32</v>
      </c>
      <c r="G31" s="36">
        <f t="shared" si="2"/>
        <v>0.363636363636364</v>
      </c>
      <c r="H31" s="34">
        <v>41</v>
      </c>
      <c r="I31" s="34">
        <f t="shared" si="3"/>
        <v>3.61764705882353</v>
      </c>
      <c r="J31" s="34">
        <f t="shared" si="4"/>
        <v>37</v>
      </c>
      <c r="K31" s="36">
        <f t="shared" si="5"/>
        <v>0.420454545454545</v>
      </c>
      <c r="L31" s="34">
        <v>18</v>
      </c>
      <c r="M31" s="34">
        <f t="shared" si="6"/>
        <v>18</v>
      </c>
      <c r="N31" s="34">
        <f t="shared" si="7"/>
        <v>8</v>
      </c>
      <c r="O31" s="36">
        <f t="shared" si="8"/>
        <v>0.0909090909090909</v>
      </c>
      <c r="P31" s="34">
        <v>0</v>
      </c>
      <c r="Q31" s="34">
        <f t="shared" si="9"/>
        <v>80.7822662234427</v>
      </c>
      <c r="R31" s="34">
        <f t="shared" si="10"/>
        <v>11</v>
      </c>
      <c r="S31" s="36">
        <f t="shared" si="11"/>
        <v>0.125</v>
      </c>
      <c r="T31" s="34"/>
    </row>
    <row r="32" s="28" customFormat="1" customHeight="1" spans="1:20">
      <c r="A32" s="34">
        <v>28</v>
      </c>
      <c r="B32" s="61" t="s">
        <v>932</v>
      </c>
      <c r="C32" s="62" t="s">
        <v>933</v>
      </c>
      <c r="D32" s="44">
        <v>3.29</v>
      </c>
      <c r="E32" s="34">
        <f t="shared" si="0"/>
        <v>56.5847665847666</v>
      </c>
      <c r="F32" s="34">
        <f t="shared" si="1"/>
        <v>46</v>
      </c>
      <c r="G32" s="36">
        <f t="shared" si="2"/>
        <v>0.522727272727273</v>
      </c>
      <c r="H32" s="34">
        <v>34</v>
      </c>
      <c r="I32" s="34">
        <f t="shared" si="3"/>
        <v>3</v>
      </c>
      <c r="J32" s="34">
        <f t="shared" si="4"/>
        <v>51</v>
      </c>
      <c r="K32" s="36">
        <f t="shared" si="5"/>
        <v>0.579545454545455</v>
      </c>
      <c r="L32" s="34">
        <v>0</v>
      </c>
      <c r="M32" s="34">
        <f t="shared" si="6"/>
        <v>0</v>
      </c>
      <c r="N32" s="34">
        <f t="shared" si="7"/>
        <v>19</v>
      </c>
      <c r="O32" s="36">
        <f t="shared" si="8"/>
        <v>0.215909090909091</v>
      </c>
      <c r="P32" s="34">
        <v>0</v>
      </c>
      <c r="Q32" s="34">
        <f t="shared" si="9"/>
        <v>59.5847665847666</v>
      </c>
      <c r="R32" s="34">
        <f t="shared" si="10"/>
        <v>49</v>
      </c>
      <c r="S32" s="36">
        <f t="shared" si="11"/>
        <v>0.556818181818182</v>
      </c>
      <c r="T32" s="34"/>
    </row>
    <row r="33" s="28" customFormat="1" customHeight="1" spans="1:20">
      <c r="A33" s="34">
        <v>29</v>
      </c>
      <c r="B33" s="61" t="s">
        <v>934</v>
      </c>
      <c r="C33" s="62" t="s">
        <v>935</v>
      </c>
      <c r="D33" s="44">
        <v>3.53</v>
      </c>
      <c r="E33" s="34">
        <f t="shared" si="0"/>
        <v>60.7125307125307</v>
      </c>
      <c r="F33" s="34">
        <f t="shared" si="1"/>
        <v>21</v>
      </c>
      <c r="G33" s="36">
        <f t="shared" si="2"/>
        <v>0.238636363636364</v>
      </c>
      <c r="H33" s="34">
        <v>43</v>
      </c>
      <c r="I33" s="34">
        <f t="shared" si="3"/>
        <v>3.79411764705882</v>
      </c>
      <c r="J33" s="34">
        <f t="shared" si="4"/>
        <v>30</v>
      </c>
      <c r="K33" s="36">
        <f t="shared" si="5"/>
        <v>0.340909090909091</v>
      </c>
      <c r="L33" s="34">
        <v>0</v>
      </c>
      <c r="M33" s="34">
        <f t="shared" si="6"/>
        <v>0</v>
      </c>
      <c r="N33" s="34">
        <f t="shared" si="7"/>
        <v>19</v>
      </c>
      <c r="O33" s="36">
        <f t="shared" si="8"/>
        <v>0.215909090909091</v>
      </c>
      <c r="P33" s="34">
        <v>0</v>
      </c>
      <c r="Q33" s="34">
        <f t="shared" si="9"/>
        <v>64.5066483595895</v>
      </c>
      <c r="R33" s="34">
        <f t="shared" si="10"/>
        <v>26</v>
      </c>
      <c r="S33" s="36">
        <f t="shared" si="11"/>
        <v>0.295454545454545</v>
      </c>
      <c r="T33" s="34"/>
    </row>
    <row r="34" s="28" customFormat="1" customHeight="1" spans="1:20">
      <c r="A34" s="34">
        <v>30</v>
      </c>
      <c r="B34" s="61" t="s">
        <v>936</v>
      </c>
      <c r="C34" s="62" t="s">
        <v>937</v>
      </c>
      <c r="D34" s="44">
        <v>3.4</v>
      </c>
      <c r="E34" s="34">
        <f t="shared" si="0"/>
        <v>58.4766584766585</v>
      </c>
      <c r="F34" s="34">
        <f t="shared" si="1"/>
        <v>39</v>
      </c>
      <c r="G34" s="36">
        <f t="shared" si="2"/>
        <v>0.443181818181818</v>
      </c>
      <c r="H34" s="34">
        <v>32</v>
      </c>
      <c r="I34" s="34">
        <f t="shared" si="3"/>
        <v>2.82352941176471</v>
      </c>
      <c r="J34" s="34">
        <f t="shared" si="4"/>
        <v>64</v>
      </c>
      <c r="K34" s="36">
        <f t="shared" si="5"/>
        <v>0.727272727272727</v>
      </c>
      <c r="L34" s="34">
        <v>0</v>
      </c>
      <c r="M34" s="34">
        <f t="shared" si="6"/>
        <v>0</v>
      </c>
      <c r="N34" s="34">
        <f t="shared" si="7"/>
        <v>19</v>
      </c>
      <c r="O34" s="36">
        <f t="shared" si="8"/>
        <v>0.215909090909091</v>
      </c>
      <c r="P34" s="34">
        <v>0</v>
      </c>
      <c r="Q34" s="34">
        <f t="shared" si="9"/>
        <v>61.3001878884232</v>
      </c>
      <c r="R34" s="34">
        <f t="shared" si="10"/>
        <v>43</v>
      </c>
      <c r="S34" s="36">
        <f t="shared" si="11"/>
        <v>0.488636363636364</v>
      </c>
      <c r="T34" s="34"/>
    </row>
    <row r="35" s="28" customFormat="1" customHeight="1" spans="1:20">
      <c r="A35" s="34">
        <v>31</v>
      </c>
      <c r="B35" s="61" t="s">
        <v>938</v>
      </c>
      <c r="C35" s="62" t="s">
        <v>939</v>
      </c>
      <c r="D35" s="44">
        <v>3.28</v>
      </c>
      <c r="E35" s="34">
        <f t="shared" si="0"/>
        <v>56.4127764127764</v>
      </c>
      <c r="F35" s="34">
        <f t="shared" si="1"/>
        <v>47</v>
      </c>
      <c r="G35" s="36">
        <f t="shared" si="2"/>
        <v>0.534090909090909</v>
      </c>
      <c r="H35" s="34">
        <v>32.5</v>
      </c>
      <c r="I35" s="34">
        <f t="shared" si="3"/>
        <v>2.86764705882353</v>
      </c>
      <c r="J35" s="34">
        <f t="shared" si="4"/>
        <v>63</v>
      </c>
      <c r="K35" s="36">
        <f t="shared" si="5"/>
        <v>0.715909090909091</v>
      </c>
      <c r="L35" s="34">
        <v>0</v>
      </c>
      <c r="M35" s="34">
        <f t="shared" si="6"/>
        <v>0</v>
      </c>
      <c r="N35" s="34">
        <f t="shared" si="7"/>
        <v>19</v>
      </c>
      <c r="O35" s="36">
        <f t="shared" si="8"/>
        <v>0.215909090909091</v>
      </c>
      <c r="P35" s="34">
        <v>0</v>
      </c>
      <c r="Q35" s="34">
        <f t="shared" si="9"/>
        <v>59.2804234715999</v>
      </c>
      <c r="R35" s="34">
        <f t="shared" si="10"/>
        <v>51</v>
      </c>
      <c r="S35" s="36">
        <f t="shared" si="11"/>
        <v>0.579545454545455</v>
      </c>
      <c r="T35" s="34"/>
    </row>
    <row r="36" s="28" customFormat="1" customHeight="1" spans="1:20">
      <c r="A36" s="34">
        <v>32</v>
      </c>
      <c r="B36" s="61" t="s">
        <v>940</v>
      </c>
      <c r="C36" s="62" t="s">
        <v>941</v>
      </c>
      <c r="D36" s="44">
        <v>3.12</v>
      </c>
      <c r="E36" s="34">
        <f t="shared" si="0"/>
        <v>53.6609336609337</v>
      </c>
      <c r="F36" s="34">
        <f t="shared" si="1"/>
        <v>61</v>
      </c>
      <c r="G36" s="36">
        <f t="shared" si="2"/>
        <v>0.693181818181818</v>
      </c>
      <c r="H36" s="34">
        <v>67</v>
      </c>
      <c r="I36" s="34">
        <f t="shared" si="3"/>
        <v>5.91176470588235</v>
      </c>
      <c r="J36" s="34">
        <f t="shared" si="4"/>
        <v>11</v>
      </c>
      <c r="K36" s="36">
        <f t="shared" si="5"/>
        <v>0.125</v>
      </c>
      <c r="L36" s="34">
        <v>0</v>
      </c>
      <c r="M36" s="34">
        <f t="shared" si="6"/>
        <v>0</v>
      </c>
      <c r="N36" s="34">
        <f t="shared" si="7"/>
        <v>19</v>
      </c>
      <c r="O36" s="36">
        <f t="shared" si="8"/>
        <v>0.215909090909091</v>
      </c>
      <c r="P36" s="34">
        <v>0</v>
      </c>
      <c r="Q36" s="34">
        <f t="shared" si="9"/>
        <v>59.572698366816</v>
      </c>
      <c r="R36" s="34">
        <f t="shared" si="10"/>
        <v>50</v>
      </c>
      <c r="S36" s="36">
        <f t="shared" si="11"/>
        <v>0.568181818181818</v>
      </c>
      <c r="T36" s="34"/>
    </row>
    <row r="37" s="28" customFormat="1" customHeight="1" spans="1:20">
      <c r="A37" s="34">
        <v>33</v>
      </c>
      <c r="B37" s="61" t="s">
        <v>942</v>
      </c>
      <c r="C37" s="62" t="s">
        <v>943</v>
      </c>
      <c r="D37" s="44">
        <v>3.08</v>
      </c>
      <c r="E37" s="34">
        <f t="shared" si="0"/>
        <v>52.972972972973</v>
      </c>
      <c r="F37" s="34">
        <f t="shared" si="1"/>
        <v>64</v>
      </c>
      <c r="G37" s="36">
        <f t="shared" si="2"/>
        <v>0.727272727272727</v>
      </c>
      <c r="H37" s="34">
        <v>43</v>
      </c>
      <c r="I37" s="34">
        <f t="shared" si="3"/>
        <v>3.79411764705882</v>
      </c>
      <c r="J37" s="34">
        <f t="shared" si="4"/>
        <v>30</v>
      </c>
      <c r="K37" s="36">
        <f t="shared" si="5"/>
        <v>0.340909090909091</v>
      </c>
      <c r="L37" s="34">
        <v>0</v>
      </c>
      <c r="M37" s="34">
        <f t="shared" si="6"/>
        <v>0</v>
      </c>
      <c r="N37" s="34">
        <f t="shared" si="7"/>
        <v>19</v>
      </c>
      <c r="O37" s="36">
        <f t="shared" si="8"/>
        <v>0.215909090909091</v>
      </c>
      <c r="P37" s="34">
        <v>0</v>
      </c>
      <c r="Q37" s="34">
        <f t="shared" si="9"/>
        <v>56.7670906200318</v>
      </c>
      <c r="R37" s="34">
        <f t="shared" si="10"/>
        <v>63</v>
      </c>
      <c r="S37" s="36">
        <f t="shared" si="11"/>
        <v>0.715909090909091</v>
      </c>
      <c r="T37" s="34"/>
    </row>
    <row r="38" s="28" customFormat="1" customHeight="1" spans="1:20">
      <c r="A38" s="34">
        <v>34</v>
      </c>
      <c r="B38" s="61" t="s">
        <v>944</v>
      </c>
      <c r="C38" s="62" t="s">
        <v>945</v>
      </c>
      <c r="D38" s="44">
        <v>2.95</v>
      </c>
      <c r="E38" s="34">
        <f t="shared" si="0"/>
        <v>50.7371007371007</v>
      </c>
      <c r="F38" s="34">
        <f t="shared" si="1"/>
        <v>69</v>
      </c>
      <c r="G38" s="36">
        <f t="shared" si="2"/>
        <v>0.784090909090909</v>
      </c>
      <c r="H38" s="34">
        <v>42</v>
      </c>
      <c r="I38" s="34">
        <f t="shared" si="3"/>
        <v>3.70588235294118</v>
      </c>
      <c r="J38" s="34">
        <f t="shared" si="4"/>
        <v>34</v>
      </c>
      <c r="K38" s="36">
        <f t="shared" si="5"/>
        <v>0.386363636363636</v>
      </c>
      <c r="L38" s="34">
        <v>0</v>
      </c>
      <c r="M38" s="34">
        <f t="shared" si="6"/>
        <v>0</v>
      </c>
      <c r="N38" s="34">
        <f t="shared" si="7"/>
        <v>19</v>
      </c>
      <c r="O38" s="36">
        <f t="shared" si="8"/>
        <v>0.215909090909091</v>
      </c>
      <c r="P38" s="34">
        <v>0</v>
      </c>
      <c r="Q38" s="34">
        <f t="shared" si="9"/>
        <v>54.4429830900419</v>
      </c>
      <c r="R38" s="34">
        <f t="shared" si="10"/>
        <v>69</v>
      </c>
      <c r="S38" s="36">
        <f t="shared" si="11"/>
        <v>0.784090909090909</v>
      </c>
      <c r="T38" s="34"/>
    </row>
    <row r="39" s="28" customFormat="1" customHeight="1" spans="1:20">
      <c r="A39" s="34">
        <v>35</v>
      </c>
      <c r="B39" s="61" t="s">
        <v>946</v>
      </c>
      <c r="C39" s="62" t="s">
        <v>947</v>
      </c>
      <c r="D39" s="44">
        <v>3.21</v>
      </c>
      <c r="E39" s="34">
        <f t="shared" si="0"/>
        <v>55.2088452088452</v>
      </c>
      <c r="F39" s="34">
        <f t="shared" si="1"/>
        <v>52</v>
      </c>
      <c r="G39" s="36">
        <f t="shared" si="2"/>
        <v>0.590909090909091</v>
      </c>
      <c r="H39" s="34">
        <v>74</v>
      </c>
      <c r="I39" s="34">
        <f t="shared" si="3"/>
        <v>6.52941176470588</v>
      </c>
      <c r="J39" s="34">
        <f t="shared" si="4"/>
        <v>8</v>
      </c>
      <c r="K39" s="36">
        <f t="shared" si="5"/>
        <v>0.0909090909090909</v>
      </c>
      <c r="L39" s="34">
        <v>0</v>
      </c>
      <c r="M39" s="34">
        <f t="shared" si="6"/>
        <v>0</v>
      </c>
      <c r="N39" s="34">
        <f t="shared" si="7"/>
        <v>19</v>
      </c>
      <c r="O39" s="36">
        <f t="shared" si="8"/>
        <v>0.215909090909091</v>
      </c>
      <c r="P39" s="34">
        <v>0</v>
      </c>
      <c r="Q39" s="34">
        <f t="shared" si="9"/>
        <v>61.7382569735511</v>
      </c>
      <c r="R39" s="34">
        <f t="shared" si="10"/>
        <v>40</v>
      </c>
      <c r="S39" s="36">
        <f t="shared" si="11"/>
        <v>0.454545454545455</v>
      </c>
      <c r="T39" s="34"/>
    </row>
    <row r="40" s="28" customFormat="1" customHeight="1" spans="1:20">
      <c r="A40" s="34">
        <v>36</v>
      </c>
      <c r="B40" s="61" t="s">
        <v>948</v>
      </c>
      <c r="C40" s="62" t="s">
        <v>949</v>
      </c>
      <c r="D40" s="44">
        <v>3.23</v>
      </c>
      <c r="E40" s="34">
        <f t="shared" si="0"/>
        <v>55.5528255528256</v>
      </c>
      <c r="F40" s="34">
        <f t="shared" si="1"/>
        <v>51</v>
      </c>
      <c r="G40" s="36">
        <f t="shared" si="2"/>
        <v>0.579545454545455</v>
      </c>
      <c r="H40" s="34">
        <v>32</v>
      </c>
      <c r="I40" s="34">
        <f t="shared" si="3"/>
        <v>2.82352941176471</v>
      </c>
      <c r="J40" s="34">
        <f t="shared" si="4"/>
        <v>64</v>
      </c>
      <c r="K40" s="36">
        <f t="shared" si="5"/>
        <v>0.727272727272727</v>
      </c>
      <c r="L40" s="34">
        <v>0</v>
      </c>
      <c r="M40" s="34">
        <f t="shared" si="6"/>
        <v>0</v>
      </c>
      <c r="N40" s="34">
        <f t="shared" si="7"/>
        <v>19</v>
      </c>
      <c r="O40" s="36">
        <f t="shared" si="8"/>
        <v>0.215909090909091</v>
      </c>
      <c r="P40" s="34">
        <v>0</v>
      </c>
      <c r="Q40" s="34">
        <f t="shared" si="9"/>
        <v>58.3763549645903</v>
      </c>
      <c r="R40" s="34">
        <f t="shared" si="10"/>
        <v>55</v>
      </c>
      <c r="S40" s="36">
        <f t="shared" si="11"/>
        <v>0.625</v>
      </c>
      <c r="T40" s="34"/>
    </row>
    <row r="41" s="28" customFormat="1" customHeight="1" spans="1:20">
      <c r="A41" s="34">
        <v>37</v>
      </c>
      <c r="B41" s="61" t="s">
        <v>950</v>
      </c>
      <c r="C41" s="62" t="s">
        <v>951</v>
      </c>
      <c r="D41" s="44">
        <v>3.31</v>
      </c>
      <c r="E41" s="34">
        <f t="shared" si="0"/>
        <v>56.9287469287469</v>
      </c>
      <c r="F41" s="34">
        <f t="shared" si="1"/>
        <v>44</v>
      </c>
      <c r="G41" s="36">
        <f t="shared" si="2"/>
        <v>0.5</v>
      </c>
      <c r="H41" s="34">
        <v>34</v>
      </c>
      <c r="I41" s="34">
        <f t="shared" si="3"/>
        <v>3</v>
      </c>
      <c r="J41" s="34">
        <f t="shared" si="4"/>
        <v>51</v>
      </c>
      <c r="K41" s="36">
        <f t="shared" si="5"/>
        <v>0.579545454545455</v>
      </c>
      <c r="L41" s="34">
        <v>0</v>
      </c>
      <c r="M41" s="34">
        <f t="shared" si="6"/>
        <v>0</v>
      </c>
      <c r="N41" s="34">
        <f t="shared" si="7"/>
        <v>19</v>
      </c>
      <c r="O41" s="36">
        <f t="shared" si="8"/>
        <v>0.215909090909091</v>
      </c>
      <c r="P41" s="34">
        <v>0</v>
      </c>
      <c r="Q41" s="34">
        <f t="shared" si="9"/>
        <v>59.9287469287469</v>
      </c>
      <c r="R41" s="34">
        <f t="shared" si="10"/>
        <v>48</v>
      </c>
      <c r="S41" s="36">
        <f t="shared" si="11"/>
        <v>0.545454545454545</v>
      </c>
      <c r="T41" s="34"/>
    </row>
    <row r="42" s="28" customFormat="1" customHeight="1" spans="1:20">
      <c r="A42" s="34">
        <v>38</v>
      </c>
      <c r="B42" s="61" t="s">
        <v>952</v>
      </c>
      <c r="C42" s="63" t="s">
        <v>953</v>
      </c>
      <c r="D42" s="44">
        <v>2.72</v>
      </c>
      <c r="E42" s="34">
        <f t="shared" si="0"/>
        <v>46.7813267813268</v>
      </c>
      <c r="F42" s="34">
        <f t="shared" si="1"/>
        <v>83</v>
      </c>
      <c r="G42" s="36">
        <f t="shared" si="2"/>
        <v>0.943181818181818</v>
      </c>
      <c r="H42" s="34">
        <v>33</v>
      </c>
      <c r="I42" s="34">
        <f t="shared" si="3"/>
        <v>2.91176470588235</v>
      </c>
      <c r="J42" s="34">
        <f t="shared" si="4"/>
        <v>57</v>
      </c>
      <c r="K42" s="36">
        <f t="shared" si="5"/>
        <v>0.647727272727273</v>
      </c>
      <c r="L42" s="34">
        <v>0</v>
      </c>
      <c r="M42" s="34">
        <f t="shared" si="6"/>
        <v>0</v>
      </c>
      <c r="N42" s="34">
        <f t="shared" si="7"/>
        <v>19</v>
      </c>
      <c r="O42" s="36">
        <f t="shared" si="8"/>
        <v>0.215909090909091</v>
      </c>
      <c r="P42" s="34">
        <v>0</v>
      </c>
      <c r="Q42" s="34">
        <f t="shared" si="9"/>
        <v>49.6930914872091</v>
      </c>
      <c r="R42" s="34">
        <f t="shared" si="10"/>
        <v>83</v>
      </c>
      <c r="S42" s="36">
        <f t="shared" si="11"/>
        <v>0.943181818181818</v>
      </c>
      <c r="T42" s="34"/>
    </row>
    <row r="43" s="28" customFormat="1" customHeight="1" spans="1:20">
      <c r="A43" s="34">
        <v>39</v>
      </c>
      <c r="B43" s="61" t="s">
        <v>954</v>
      </c>
      <c r="C43" s="63" t="s">
        <v>955</v>
      </c>
      <c r="D43" s="44">
        <v>3.71</v>
      </c>
      <c r="E43" s="34">
        <f t="shared" si="0"/>
        <v>63.8083538083538</v>
      </c>
      <c r="F43" s="34">
        <f t="shared" si="1"/>
        <v>9</v>
      </c>
      <c r="G43" s="36">
        <f t="shared" si="2"/>
        <v>0.102272727272727</v>
      </c>
      <c r="H43" s="34">
        <v>73</v>
      </c>
      <c r="I43" s="34">
        <f t="shared" si="3"/>
        <v>6.44117647058823</v>
      </c>
      <c r="J43" s="34">
        <f t="shared" si="4"/>
        <v>9</v>
      </c>
      <c r="K43" s="36">
        <f t="shared" si="5"/>
        <v>0.102272727272727</v>
      </c>
      <c r="L43" s="34">
        <v>46.6</v>
      </c>
      <c r="M43" s="34">
        <f t="shared" si="6"/>
        <v>46.6</v>
      </c>
      <c r="N43" s="34">
        <f t="shared" si="7"/>
        <v>2</v>
      </c>
      <c r="O43" s="36">
        <f t="shared" si="8"/>
        <v>0.0227272727272727</v>
      </c>
      <c r="P43" s="34">
        <v>0</v>
      </c>
      <c r="Q43" s="34">
        <f t="shared" si="9"/>
        <v>116.849530278942</v>
      </c>
      <c r="R43" s="34">
        <f t="shared" si="10"/>
        <v>2</v>
      </c>
      <c r="S43" s="36">
        <f t="shared" si="11"/>
        <v>0.0227272727272727</v>
      </c>
      <c r="T43" s="34"/>
    </row>
    <row r="44" s="28" customFormat="1" customHeight="1" spans="1:20">
      <c r="A44" s="34">
        <v>40</v>
      </c>
      <c r="B44" s="61" t="s">
        <v>956</v>
      </c>
      <c r="C44" s="63" t="s">
        <v>957</v>
      </c>
      <c r="D44" s="44">
        <v>3.43</v>
      </c>
      <c r="E44" s="34">
        <f t="shared" si="0"/>
        <v>58.992628992629</v>
      </c>
      <c r="F44" s="34">
        <f t="shared" si="1"/>
        <v>34</v>
      </c>
      <c r="G44" s="36">
        <f t="shared" si="2"/>
        <v>0.386363636363636</v>
      </c>
      <c r="H44" s="34">
        <v>35</v>
      </c>
      <c r="I44" s="34">
        <f t="shared" si="3"/>
        <v>3.08823529411765</v>
      </c>
      <c r="J44" s="34">
        <f t="shared" si="4"/>
        <v>46</v>
      </c>
      <c r="K44" s="36">
        <f t="shared" si="5"/>
        <v>0.522727272727273</v>
      </c>
      <c r="L44" s="34">
        <v>0</v>
      </c>
      <c r="M44" s="34">
        <f t="shared" si="6"/>
        <v>0</v>
      </c>
      <c r="N44" s="34">
        <f t="shared" si="7"/>
        <v>19</v>
      </c>
      <c r="O44" s="36">
        <f t="shared" si="8"/>
        <v>0.215909090909091</v>
      </c>
      <c r="P44" s="34">
        <v>0</v>
      </c>
      <c r="Q44" s="34">
        <f t="shared" si="9"/>
        <v>62.0808642867467</v>
      </c>
      <c r="R44" s="34">
        <f t="shared" si="10"/>
        <v>37</v>
      </c>
      <c r="S44" s="36">
        <f t="shared" si="11"/>
        <v>0.420454545454545</v>
      </c>
      <c r="T44" s="34"/>
    </row>
    <row r="45" s="28" customFormat="1" customHeight="1" spans="1:20">
      <c r="A45" s="34">
        <v>41</v>
      </c>
      <c r="B45" s="61" t="s">
        <v>958</v>
      </c>
      <c r="C45" s="63" t="s">
        <v>959</v>
      </c>
      <c r="D45" s="44">
        <v>3.78</v>
      </c>
      <c r="E45" s="34">
        <f t="shared" si="0"/>
        <v>65.012285012285</v>
      </c>
      <c r="F45" s="34">
        <f t="shared" si="1"/>
        <v>4</v>
      </c>
      <c r="G45" s="36">
        <f t="shared" si="2"/>
        <v>0.0454545454545455</v>
      </c>
      <c r="H45" s="34">
        <v>139.5</v>
      </c>
      <c r="I45" s="34">
        <f t="shared" si="3"/>
        <v>12.3088235294118</v>
      </c>
      <c r="J45" s="34">
        <f t="shared" si="4"/>
        <v>4</v>
      </c>
      <c r="K45" s="36">
        <f t="shared" si="5"/>
        <v>0.0454545454545455</v>
      </c>
      <c r="L45" s="34">
        <v>7</v>
      </c>
      <c r="M45" s="34">
        <f t="shared" si="6"/>
        <v>7</v>
      </c>
      <c r="N45" s="34">
        <f t="shared" si="7"/>
        <v>16</v>
      </c>
      <c r="O45" s="36">
        <f t="shared" si="8"/>
        <v>0.181818181818182</v>
      </c>
      <c r="P45" s="34">
        <v>0</v>
      </c>
      <c r="Q45" s="34">
        <f t="shared" si="9"/>
        <v>84.3211085416968</v>
      </c>
      <c r="R45" s="34">
        <f t="shared" si="10"/>
        <v>9</v>
      </c>
      <c r="S45" s="36">
        <f t="shared" si="11"/>
        <v>0.102272727272727</v>
      </c>
      <c r="T45" s="34"/>
    </row>
    <row r="46" s="28" customFormat="1" customHeight="1" spans="1:20">
      <c r="A46" s="34">
        <v>42</v>
      </c>
      <c r="B46" s="61" t="s">
        <v>960</v>
      </c>
      <c r="C46" s="63" t="s">
        <v>961</v>
      </c>
      <c r="D46" s="44">
        <v>3.28</v>
      </c>
      <c r="E46" s="34">
        <f t="shared" si="0"/>
        <v>56.4127764127764</v>
      </c>
      <c r="F46" s="34">
        <f t="shared" si="1"/>
        <v>47</v>
      </c>
      <c r="G46" s="36">
        <f t="shared" si="2"/>
        <v>0.534090909090909</v>
      </c>
      <c r="H46" s="34">
        <v>65</v>
      </c>
      <c r="I46" s="34">
        <f t="shared" si="3"/>
        <v>5.73529411764706</v>
      </c>
      <c r="J46" s="34">
        <f t="shared" si="4"/>
        <v>14</v>
      </c>
      <c r="K46" s="36">
        <f t="shared" si="5"/>
        <v>0.159090909090909</v>
      </c>
      <c r="L46" s="34">
        <v>0</v>
      </c>
      <c r="M46" s="34">
        <f t="shared" si="6"/>
        <v>0</v>
      </c>
      <c r="N46" s="34">
        <f t="shared" si="7"/>
        <v>19</v>
      </c>
      <c r="O46" s="36">
        <f t="shared" si="8"/>
        <v>0.215909090909091</v>
      </c>
      <c r="P46" s="34">
        <v>0</v>
      </c>
      <c r="Q46" s="34">
        <f t="shared" si="9"/>
        <v>62.1480705304235</v>
      </c>
      <c r="R46" s="34">
        <f t="shared" si="10"/>
        <v>35</v>
      </c>
      <c r="S46" s="36">
        <f t="shared" si="11"/>
        <v>0.397727272727273</v>
      </c>
      <c r="T46" s="34"/>
    </row>
    <row r="47" s="28" customFormat="1" customHeight="1" spans="1:20">
      <c r="A47" s="34">
        <v>43</v>
      </c>
      <c r="B47" s="61" t="s">
        <v>962</v>
      </c>
      <c r="C47" s="63" t="s">
        <v>963</v>
      </c>
      <c r="D47" s="44">
        <v>3.66</v>
      </c>
      <c r="E47" s="34">
        <f t="shared" si="0"/>
        <v>62.948402948403</v>
      </c>
      <c r="F47" s="34">
        <f t="shared" si="1"/>
        <v>12</v>
      </c>
      <c r="G47" s="36">
        <f t="shared" si="2"/>
        <v>0.136363636363636</v>
      </c>
      <c r="H47" s="34">
        <v>34</v>
      </c>
      <c r="I47" s="34">
        <f t="shared" si="3"/>
        <v>3</v>
      </c>
      <c r="J47" s="34">
        <f t="shared" si="4"/>
        <v>51</v>
      </c>
      <c r="K47" s="36">
        <f t="shared" si="5"/>
        <v>0.579545454545455</v>
      </c>
      <c r="L47" s="34">
        <v>0</v>
      </c>
      <c r="M47" s="34">
        <f t="shared" si="6"/>
        <v>0</v>
      </c>
      <c r="N47" s="34">
        <f t="shared" si="7"/>
        <v>19</v>
      </c>
      <c r="O47" s="36">
        <f t="shared" si="8"/>
        <v>0.215909090909091</v>
      </c>
      <c r="P47" s="34">
        <v>0</v>
      </c>
      <c r="Q47" s="34">
        <f t="shared" si="9"/>
        <v>65.948402948403</v>
      </c>
      <c r="R47" s="34">
        <f t="shared" si="10"/>
        <v>22</v>
      </c>
      <c r="S47" s="36">
        <f t="shared" si="11"/>
        <v>0.25</v>
      </c>
      <c r="T47" s="34"/>
    </row>
    <row r="48" s="28" customFormat="1" customHeight="1" spans="1:20">
      <c r="A48" s="34">
        <v>44</v>
      </c>
      <c r="B48" s="61" t="s">
        <v>964</v>
      </c>
      <c r="C48" s="63" t="s">
        <v>965</v>
      </c>
      <c r="D48" s="44">
        <v>3.74</v>
      </c>
      <c r="E48" s="34">
        <f t="shared" si="0"/>
        <v>64.3243243243243</v>
      </c>
      <c r="F48" s="34">
        <f t="shared" si="1"/>
        <v>6</v>
      </c>
      <c r="G48" s="36">
        <f t="shared" si="2"/>
        <v>0.0681818181818182</v>
      </c>
      <c r="H48" s="34">
        <v>33</v>
      </c>
      <c r="I48" s="34">
        <f t="shared" si="3"/>
        <v>2.91176470588235</v>
      </c>
      <c r="J48" s="34">
        <f t="shared" si="4"/>
        <v>57</v>
      </c>
      <c r="K48" s="36">
        <f t="shared" si="5"/>
        <v>0.647727272727273</v>
      </c>
      <c r="L48" s="34">
        <v>6.5</v>
      </c>
      <c r="M48" s="34">
        <f t="shared" si="6"/>
        <v>6.5</v>
      </c>
      <c r="N48" s="34">
        <f t="shared" si="7"/>
        <v>17</v>
      </c>
      <c r="O48" s="36">
        <f t="shared" si="8"/>
        <v>0.193181818181818</v>
      </c>
      <c r="P48" s="34">
        <v>0</v>
      </c>
      <c r="Q48" s="34">
        <f t="shared" si="9"/>
        <v>73.7360890302066</v>
      </c>
      <c r="R48" s="34">
        <f t="shared" si="10"/>
        <v>16</v>
      </c>
      <c r="S48" s="36">
        <f t="shared" si="11"/>
        <v>0.181818181818182</v>
      </c>
      <c r="T48" s="34"/>
    </row>
    <row r="49" s="28" customFormat="1" customHeight="1" spans="1:20">
      <c r="A49" s="34">
        <v>45</v>
      </c>
      <c r="B49" s="61" t="s">
        <v>966</v>
      </c>
      <c r="C49" s="63" t="s">
        <v>967</v>
      </c>
      <c r="D49" s="44">
        <v>2.45</v>
      </c>
      <c r="E49" s="34">
        <f t="shared" si="0"/>
        <v>42.1375921375921</v>
      </c>
      <c r="F49" s="34">
        <f t="shared" si="1"/>
        <v>85</v>
      </c>
      <c r="G49" s="36">
        <f t="shared" si="2"/>
        <v>0.965909090909091</v>
      </c>
      <c r="H49" s="34">
        <v>30</v>
      </c>
      <c r="I49" s="34">
        <f t="shared" si="3"/>
        <v>2.64705882352941</v>
      </c>
      <c r="J49" s="34">
        <f t="shared" si="4"/>
        <v>78</v>
      </c>
      <c r="K49" s="36">
        <f t="shared" si="5"/>
        <v>0.886363636363636</v>
      </c>
      <c r="L49" s="34">
        <v>0</v>
      </c>
      <c r="M49" s="34">
        <f t="shared" si="6"/>
        <v>0</v>
      </c>
      <c r="N49" s="34">
        <f t="shared" si="7"/>
        <v>19</v>
      </c>
      <c r="O49" s="36">
        <f t="shared" si="8"/>
        <v>0.215909090909091</v>
      </c>
      <c r="P49" s="34">
        <v>0</v>
      </c>
      <c r="Q49" s="34">
        <f t="shared" si="9"/>
        <v>44.7846509611215</v>
      </c>
      <c r="R49" s="34">
        <f t="shared" si="10"/>
        <v>85</v>
      </c>
      <c r="S49" s="36">
        <f t="shared" si="11"/>
        <v>0.965909090909091</v>
      </c>
      <c r="T49" s="34"/>
    </row>
    <row r="50" s="28" customFormat="1" customHeight="1" spans="1:20">
      <c r="A50" s="34">
        <v>46</v>
      </c>
      <c r="B50" s="61" t="s">
        <v>968</v>
      </c>
      <c r="C50" s="63" t="s">
        <v>969</v>
      </c>
      <c r="D50" s="44">
        <v>3.12</v>
      </c>
      <c r="E50" s="34">
        <f t="shared" si="0"/>
        <v>53.6609336609337</v>
      </c>
      <c r="F50" s="34">
        <f t="shared" si="1"/>
        <v>61</v>
      </c>
      <c r="G50" s="36">
        <f t="shared" si="2"/>
        <v>0.693181818181818</v>
      </c>
      <c r="H50" s="34">
        <v>32</v>
      </c>
      <c r="I50" s="34">
        <f t="shared" si="3"/>
        <v>2.82352941176471</v>
      </c>
      <c r="J50" s="34">
        <f t="shared" si="4"/>
        <v>64</v>
      </c>
      <c r="K50" s="36">
        <f t="shared" si="5"/>
        <v>0.727272727272727</v>
      </c>
      <c r="L50" s="34">
        <v>0</v>
      </c>
      <c r="M50" s="34">
        <f t="shared" si="6"/>
        <v>0</v>
      </c>
      <c r="N50" s="34">
        <f t="shared" si="7"/>
        <v>19</v>
      </c>
      <c r="O50" s="36">
        <f t="shared" si="8"/>
        <v>0.215909090909091</v>
      </c>
      <c r="P50" s="34">
        <v>0</v>
      </c>
      <c r="Q50" s="34">
        <f t="shared" si="9"/>
        <v>56.4844630726984</v>
      </c>
      <c r="R50" s="34">
        <f t="shared" si="10"/>
        <v>65</v>
      </c>
      <c r="S50" s="36">
        <f t="shared" si="11"/>
        <v>0.738636363636364</v>
      </c>
      <c r="T50" s="34"/>
    </row>
    <row r="51" s="28" customFormat="1" customHeight="1" spans="1:20">
      <c r="A51" s="34">
        <v>47</v>
      </c>
      <c r="B51" s="61" t="s">
        <v>970</v>
      </c>
      <c r="C51" s="63" t="s">
        <v>971</v>
      </c>
      <c r="D51" s="44">
        <v>3.27</v>
      </c>
      <c r="E51" s="34">
        <f t="shared" si="0"/>
        <v>56.2407862407862</v>
      </c>
      <c r="F51" s="34">
        <f t="shared" si="1"/>
        <v>49</v>
      </c>
      <c r="G51" s="36">
        <f t="shared" si="2"/>
        <v>0.556818181818182</v>
      </c>
      <c r="H51" s="34">
        <v>30</v>
      </c>
      <c r="I51" s="34">
        <f t="shared" si="3"/>
        <v>2.64705882352941</v>
      </c>
      <c r="J51" s="34">
        <f t="shared" si="4"/>
        <v>78</v>
      </c>
      <c r="K51" s="36">
        <f t="shared" si="5"/>
        <v>0.886363636363636</v>
      </c>
      <c r="L51" s="34">
        <v>0</v>
      </c>
      <c r="M51" s="34">
        <f t="shared" si="6"/>
        <v>0</v>
      </c>
      <c r="N51" s="34">
        <f t="shared" si="7"/>
        <v>19</v>
      </c>
      <c r="O51" s="36">
        <f t="shared" si="8"/>
        <v>0.215909090909091</v>
      </c>
      <c r="P51" s="34">
        <v>0</v>
      </c>
      <c r="Q51" s="34">
        <f t="shared" si="9"/>
        <v>58.8878450643156</v>
      </c>
      <c r="R51" s="34">
        <f t="shared" si="10"/>
        <v>52</v>
      </c>
      <c r="S51" s="36">
        <f t="shared" si="11"/>
        <v>0.590909090909091</v>
      </c>
      <c r="T51" s="34"/>
    </row>
    <row r="52" s="28" customFormat="1" customHeight="1" spans="1:20">
      <c r="A52" s="34">
        <v>48</v>
      </c>
      <c r="B52" s="61" t="s">
        <v>972</v>
      </c>
      <c r="C52" s="63" t="s">
        <v>973</v>
      </c>
      <c r="D52" s="44">
        <v>4.07</v>
      </c>
      <c r="E52" s="34">
        <f t="shared" si="0"/>
        <v>70</v>
      </c>
      <c r="F52" s="34">
        <f t="shared" si="1"/>
        <v>1</v>
      </c>
      <c r="G52" s="36">
        <f t="shared" si="2"/>
        <v>0.0113636363636364</v>
      </c>
      <c r="H52" s="34">
        <v>70.5</v>
      </c>
      <c r="I52" s="34">
        <f t="shared" si="3"/>
        <v>6.22058823529412</v>
      </c>
      <c r="J52" s="34">
        <f t="shared" si="4"/>
        <v>10</v>
      </c>
      <c r="K52" s="36">
        <f t="shared" si="5"/>
        <v>0.113636363636364</v>
      </c>
      <c r="L52" s="34">
        <v>40</v>
      </c>
      <c r="M52" s="34">
        <f t="shared" si="6"/>
        <v>40</v>
      </c>
      <c r="N52" s="34">
        <f t="shared" si="7"/>
        <v>3</v>
      </c>
      <c r="O52" s="36">
        <f t="shared" si="8"/>
        <v>0.0340909090909091</v>
      </c>
      <c r="P52" s="34">
        <v>0</v>
      </c>
      <c r="Q52" s="34">
        <f t="shared" si="9"/>
        <v>116.220588235294</v>
      </c>
      <c r="R52" s="34">
        <f t="shared" si="10"/>
        <v>3</v>
      </c>
      <c r="S52" s="36">
        <f t="shared" si="11"/>
        <v>0.0340909090909091</v>
      </c>
      <c r="T52" s="34"/>
    </row>
    <row r="53" s="28" customFormat="1" customHeight="1" spans="1:20">
      <c r="A53" s="34">
        <v>49</v>
      </c>
      <c r="B53" s="61" t="s">
        <v>974</v>
      </c>
      <c r="C53" s="63" t="s">
        <v>975</v>
      </c>
      <c r="D53" s="44">
        <v>2.22</v>
      </c>
      <c r="E53" s="34">
        <f t="shared" si="0"/>
        <v>38.1818181818182</v>
      </c>
      <c r="F53" s="34">
        <f t="shared" si="1"/>
        <v>88</v>
      </c>
      <c r="G53" s="36">
        <f t="shared" si="2"/>
        <v>1</v>
      </c>
      <c r="H53" s="34">
        <v>42</v>
      </c>
      <c r="I53" s="34">
        <f t="shared" si="3"/>
        <v>3.70588235294118</v>
      </c>
      <c r="J53" s="34">
        <f t="shared" si="4"/>
        <v>34</v>
      </c>
      <c r="K53" s="36">
        <f t="shared" si="5"/>
        <v>0.386363636363636</v>
      </c>
      <c r="L53" s="34">
        <v>0</v>
      </c>
      <c r="M53" s="34">
        <f t="shared" si="6"/>
        <v>0</v>
      </c>
      <c r="N53" s="34">
        <f t="shared" si="7"/>
        <v>19</v>
      </c>
      <c r="O53" s="36">
        <f t="shared" si="8"/>
        <v>0.215909090909091</v>
      </c>
      <c r="P53" s="34">
        <v>0</v>
      </c>
      <c r="Q53" s="34">
        <f t="shared" si="9"/>
        <v>41.8877005347594</v>
      </c>
      <c r="R53" s="34">
        <f t="shared" si="10"/>
        <v>88</v>
      </c>
      <c r="S53" s="36">
        <f t="shared" si="11"/>
        <v>1</v>
      </c>
      <c r="T53" s="34"/>
    </row>
    <row r="54" s="28" customFormat="1" customHeight="1" spans="1:20">
      <c r="A54" s="34">
        <v>50</v>
      </c>
      <c r="B54" s="61" t="s">
        <v>976</v>
      </c>
      <c r="C54" s="63" t="s">
        <v>977</v>
      </c>
      <c r="D54" s="44">
        <v>3.03</v>
      </c>
      <c r="E54" s="34">
        <f t="shared" si="0"/>
        <v>52.1130221130221</v>
      </c>
      <c r="F54" s="34">
        <f t="shared" si="1"/>
        <v>66</v>
      </c>
      <c r="G54" s="36">
        <f t="shared" si="2"/>
        <v>0.75</v>
      </c>
      <c r="H54" s="34">
        <v>30</v>
      </c>
      <c r="I54" s="34">
        <f t="shared" si="3"/>
        <v>2.64705882352941</v>
      </c>
      <c r="J54" s="34">
        <f t="shared" si="4"/>
        <v>78</v>
      </c>
      <c r="K54" s="36">
        <f t="shared" si="5"/>
        <v>0.886363636363636</v>
      </c>
      <c r="L54" s="34">
        <v>0</v>
      </c>
      <c r="M54" s="34">
        <f t="shared" si="6"/>
        <v>0</v>
      </c>
      <c r="N54" s="34">
        <f t="shared" si="7"/>
        <v>19</v>
      </c>
      <c r="O54" s="36">
        <f t="shared" si="8"/>
        <v>0.215909090909091</v>
      </c>
      <c r="P54" s="34">
        <v>0</v>
      </c>
      <c r="Q54" s="34">
        <f t="shared" si="9"/>
        <v>54.7600809365515</v>
      </c>
      <c r="R54" s="34">
        <f t="shared" si="10"/>
        <v>68</v>
      </c>
      <c r="S54" s="36">
        <f t="shared" si="11"/>
        <v>0.772727272727273</v>
      </c>
      <c r="T54" s="34"/>
    </row>
    <row r="55" s="28" customFormat="1" customHeight="1" spans="1:20">
      <c r="A55" s="34">
        <v>51</v>
      </c>
      <c r="B55" s="61" t="s">
        <v>978</v>
      </c>
      <c r="C55" s="63" t="s">
        <v>979</v>
      </c>
      <c r="D55" s="44">
        <v>2.88</v>
      </c>
      <c r="E55" s="34">
        <f t="shared" si="0"/>
        <v>49.5331695331695</v>
      </c>
      <c r="F55" s="34">
        <f t="shared" si="1"/>
        <v>76</v>
      </c>
      <c r="G55" s="36">
        <f t="shared" si="2"/>
        <v>0.863636363636364</v>
      </c>
      <c r="H55" s="34">
        <v>32</v>
      </c>
      <c r="I55" s="34">
        <f t="shared" si="3"/>
        <v>2.82352941176471</v>
      </c>
      <c r="J55" s="34">
        <f t="shared" si="4"/>
        <v>64</v>
      </c>
      <c r="K55" s="36">
        <f t="shared" si="5"/>
        <v>0.727272727272727</v>
      </c>
      <c r="L55" s="34">
        <v>0</v>
      </c>
      <c r="M55" s="34">
        <f t="shared" si="6"/>
        <v>0</v>
      </c>
      <c r="N55" s="34">
        <f t="shared" si="7"/>
        <v>19</v>
      </c>
      <c r="O55" s="36">
        <f t="shared" si="8"/>
        <v>0.215909090909091</v>
      </c>
      <c r="P55" s="34">
        <v>0</v>
      </c>
      <c r="Q55" s="34">
        <f t="shared" si="9"/>
        <v>52.3566989449342</v>
      </c>
      <c r="R55" s="34">
        <f t="shared" si="10"/>
        <v>77</v>
      </c>
      <c r="S55" s="36">
        <f t="shared" si="11"/>
        <v>0.875</v>
      </c>
      <c r="T55" s="34"/>
    </row>
    <row r="56" s="28" customFormat="1" customHeight="1" spans="1:20">
      <c r="A56" s="34">
        <v>52</v>
      </c>
      <c r="B56" s="61" t="s">
        <v>980</v>
      </c>
      <c r="C56" s="63" t="s">
        <v>981</v>
      </c>
      <c r="D56" s="44">
        <v>2.32</v>
      </c>
      <c r="E56" s="34">
        <f t="shared" si="0"/>
        <v>39.9017199017199</v>
      </c>
      <c r="F56" s="34">
        <f t="shared" si="1"/>
        <v>87</v>
      </c>
      <c r="G56" s="36">
        <f t="shared" si="2"/>
        <v>0.988636363636364</v>
      </c>
      <c r="H56" s="34">
        <v>31</v>
      </c>
      <c r="I56" s="34">
        <f t="shared" si="3"/>
        <v>2.73529411764706</v>
      </c>
      <c r="J56" s="34">
        <f t="shared" si="4"/>
        <v>74</v>
      </c>
      <c r="K56" s="36">
        <f t="shared" si="5"/>
        <v>0.840909090909091</v>
      </c>
      <c r="L56" s="34">
        <v>0</v>
      </c>
      <c r="M56" s="34">
        <f t="shared" si="6"/>
        <v>0</v>
      </c>
      <c r="N56" s="34">
        <f t="shared" si="7"/>
        <v>19</v>
      </c>
      <c r="O56" s="36">
        <f t="shared" si="8"/>
        <v>0.215909090909091</v>
      </c>
      <c r="P56" s="34">
        <v>0</v>
      </c>
      <c r="Q56" s="34">
        <f t="shared" si="9"/>
        <v>42.637014019367</v>
      </c>
      <c r="R56" s="34">
        <f t="shared" si="10"/>
        <v>87</v>
      </c>
      <c r="S56" s="36">
        <f t="shared" si="11"/>
        <v>0.988636363636364</v>
      </c>
      <c r="T56" s="34"/>
    </row>
    <row r="57" s="28" customFormat="1" customHeight="1" spans="1:20">
      <c r="A57" s="34">
        <v>53</v>
      </c>
      <c r="B57" s="61" t="s">
        <v>982</v>
      </c>
      <c r="C57" s="63" t="s">
        <v>983</v>
      </c>
      <c r="D57" s="44">
        <v>3.43</v>
      </c>
      <c r="E57" s="34">
        <f t="shared" si="0"/>
        <v>58.992628992629</v>
      </c>
      <c r="F57" s="34">
        <f t="shared" si="1"/>
        <v>34</v>
      </c>
      <c r="G57" s="36">
        <f t="shared" si="2"/>
        <v>0.386363636363636</v>
      </c>
      <c r="H57" s="34">
        <v>34</v>
      </c>
      <c r="I57" s="34">
        <f t="shared" si="3"/>
        <v>3</v>
      </c>
      <c r="J57" s="34">
        <f t="shared" si="4"/>
        <v>51</v>
      </c>
      <c r="K57" s="36">
        <f t="shared" si="5"/>
        <v>0.579545454545455</v>
      </c>
      <c r="L57" s="34">
        <v>0</v>
      </c>
      <c r="M57" s="34">
        <f t="shared" si="6"/>
        <v>0</v>
      </c>
      <c r="N57" s="34">
        <f t="shared" si="7"/>
        <v>19</v>
      </c>
      <c r="O57" s="36">
        <f t="shared" si="8"/>
        <v>0.215909090909091</v>
      </c>
      <c r="P57" s="34">
        <v>0</v>
      </c>
      <c r="Q57" s="34">
        <f t="shared" si="9"/>
        <v>61.992628992629</v>
      </c>
      <c r="R57" s="34">
        <f t="shared" si="10"/>
        <v>39</v>
      </c>
      <c r="S57" s="36">
        <f t="shared" si="11"/>
        <v>0.443181818181818</v>
      </c>
      <c r="T57" s="34"/>
    </row>
    <row r="58" s="28" customFormat="1" customHeight="1" spans="1:20">
      <c r="A58" s="34">
        <v>54</v>
      </c>
      <c r="B58" s="61" t="s">
        <v>984</v>
      </c>
      <c r="C58" s="63" t="s">
        <v>985</v>
      </c>
      <c r="D58" s="44">
        <v>2.95</v>
      </c>
      <c r="E58" s="34">
        <f t="shared" si="0"/>
        <v>50.7371007371007</v>
      </c>
      <c r="F58" s="34">
        <f t="shared" si="1"/>
        <v>69</v>
      </c>
      <c r="G58" s="36">
        <f t="shared" si="2"/>
        <v>0.784090909090909</v>
      </c>
      <c r="H58" s="34">
        <v>48</v>
      </c>
      <c r="I58" s="34">
        <f t="shared" si="3"/>
        <v>4.23529411764706</v>
      </c>
      <c r="J58" s="34">
        <f t="shared" si="4"/>
        <v>23</v>
      </c>
      <c r="K58" s="36">
        <f t="shared" si="5"/>
        <v>0.261363636363636</v>
      </c>
      <c r="L58" s="34">
        <v>0</v>
      </c>
      <c r="M58" s="34">
        <f t="shared" si="6"/>
        <v>0</v>
      </c>
      <c r="N58" s="34">
        <f t="shared" si="7"/>
        <v>19</v>
      </c>
      <c r="O58" s="36">
        <f t="shared" si="8"/>
        <v>0.215909090909091</v>
      </c>
      <c r="P58" s="34">
        <v>0</v>
      </c>
      <c r="Q58" s="34">
        <f t="shared" si="9"/>
        <v>54.9723948547478</v>
      </c>
      <c r="R58" s="34">
        <f t="shared" si="10"/>
        <v>67</v>
      </c>
      <c r="S58" s="36">
        <f t="shared" si="11"/>
        <v>0.761363636363636</v>
      </c>
      <c r="T58" s="34"/>
    </row>
    <row r="59" s="28" customFormat="1" customHeight="1" spans="1:20">
      <c r="A59" s="34">
        <v>55</v>
      </c>
      <c r="B59" s="61" t="s">
        <v>986</v>
      </c>
      <c r="C59" s="63" t="s">
        <v>987</v>
      </c>
      <c r="D59" s="44">
        <v>3.57</v>
      </c>
      <c r="E59" s="34">
        <f t="shared" si="0"/>
        <v>61.4004914004914</v>
      </c>
      <c r="F59" s="34">
        <f t="shared" si="1"/>
        <v>17</v>
      </c>
      <c r="G59" s="36">
        <f t="shared" si="2"/>
        <v>0.193181818181818</v>
      </c>
      <c r="H59" s="34">
        <v>60</v>
      </c>
      <c r="I59" s="34">
        <f t="shared" si="3"/>
        <v>5.29411764705882</v>
      </c>
      <c r="J59" s="34">
        <f t="shared" si="4"/>
        <v>16</v>
      </c>
      <c r="K59" s="36">
        <f t="shared" si="5"/>
        <v>0.181818181818182</v>
      </c>
      <c r="L59" s="34">
        <v>9</v>
      </c>
      <c r="M59" s="34">
        <f t="shared" si="6"/>
        <v>9</v>
      </c>
      <c r="N59" s="34">
        <f t="shared" si="7"/>
        <v>14</v>
      </c>
      <c r="O59" s="36">
        <f t="shared" si="8"/>
        <v>0.159090909090909</v>
      </c>
      <c r="P59" s="34">
        <v>0</v>
      </c>
      <c r="Q59" s="34">
        <f t="shared" si="9"/>
        <v>75.6946090475502</v>
      </c>
      <c r="R59" s="34">
        <f t="shared" si="10"/>
        <v>14</v>
      </c>
      <c r="S59" s="36">
        <f t="shared" si="11"/>
        <v>0.159090909090909</v>
      </c>
      <c r="T59" s="34"/>
    </row>
    <row r="60" s="28" customFormat="1" customHeight="1" spans="1:20">
      <c r="A60" s="34">
        <v>56</v>
      </c>
      <c r="B60" s="61" t="s">
        <v>988</v>
      </c>
      <c r="C60" s="63" t="s">
        <v>989</v>
      </c>
      <c r="D60" s="44">
        <v>3.56</v>
      </c>
      <c r="E60" s="34">
        <f t="shared" si="0"/>
        <v>61.2285012285012</v>
      </c>
      <c r="F60" s="34">
        <f t="shared" si="1"/>
        <v>19</v>
      </c>
      <c r="G60" s="36">
        <f t="shared" si="2"/>
        <v>0.215909090909091</v>
      </c>
      <c r="H60" s="34">
        <v>48</v>
      </c>
      <c r="I60" s="34">
        <f t="shared" si="3"/>
        <v>4.23529411764706</v>
      </c>
      <c r="J60" s="34">
        <f t="shared" si="4"/>
        <v>23</v>
      </c>
      <c r="K60" s="36">
        <f t="shared" si="5"/>
        <v>0.261363636363636</v>
      </c>
      <c r="L60" s="34">
        <v>11</v>
      </c>
      <c r="M60" s="34">
        <f t="shared" si="6"/>
        <v>11</v>
      </c>
      <c r="N60" s="34">
        <f t="shared" si="7"/>
        <v>12</v>
      </c>
      <c r="O60" s="36">
        <f t="shared" si="8"/>
        <v>0.136363636363636</v>
      </c>
      <c r="P60" s="34">
        <v>0</v>
      </c>
      <c r="Q60" s="34">
        <f t="shared" si="9"/>
        <v>76.4637953461483</v>
      </c>
      <c r="R60" s="34">
        <f t="shared" si="10"/>
        <v>13</v>
      </c>
      <c r="S60" s="36">
        <f t="shared" si="11"/>
        <v>0.147727272727273</v>
      </c>
      <c r="T60" s="34"/>
    </row>
    <row r="61" s="28" customFormat="1" customHeight="1" spans="1:20">
      <c r="A61" s="34">
        <v>57</v>
      </c>
      <c r="B61" s="61" t="s">
        <v>990</v>
      </c>
      <c r="C61" s="63" t="s">
        <v>991</v>
      </c>
      <c r="D61" s="44">
        <v>3.59</v>
      </c>
      <c r="E61" s="34">
        <f t="shared" si="0"/>
        <v>61.7444717444717</v>
      </c>
      <c r="F61" s="34">
        <f t="shared" si="1"/>
        <v>14</v>
      </c>
      <c r="G61" s="36">
        <f t="shared" si="2"/>
        <v>0.159090909090909</v>
      </c>
      <c r="H61" s="34">
        <v>32</v>
      </c>
      <c r="I61" s="34">
        <f t="shared" si="3"/>
        <v>2.82352941176471</v>
      </c>
      <c r="J61" s="34">
        <f t="shared" si="4"/>
        <v>64</v>
      </c>
      <c r="K61" s="36">
        <f t="shared" si="5"/>
        <v>0.727272727272727</v>
      </c>
      <c r="L61" s="34">
        <v>0</v>
      </c>
      <c r="M61" s="34">
        <f t="shared" si="6"/>
        <v>0</v>
      </c>
      <c r="N61" s="34">
        <f t="shared" si="7"/>
        <v>19</v>
      </c>
      <c r="O61" s="36">
        <f t="shared" si="8"/>
        <v>0.215909090909091</v>
      </c>
      <c r="P61" s="34">
        <v>0</v>
      </c>
      <c r="Q61" s="34">
        <f t="shared" si="9"/>
        <v>64.5680011562364</v>
      </c>
      <c r="R61" s="34">
        <f t="shared" si="10"/>
        <v>24</v>
      </c>
      <c r="S61" s="36">
        <f t="shared" si="11"/>
        <v>0.272727272727273</v>
      </c>
      <c r="T61" s="34"/>
    </row>
    <row r="62" s="28" customFormat="1" customHeight="1" spans="1:20">
      <c r="A62" s="34">
        <v>58</v>
      </c>
      <c r="B62" s="61" t="s">
        <v>992</v>
      </c>
      <c r="C62" s="63" t="s">
        <v>993</v>
      </c>
      <c r="D62" s="44">
        <v>3.38</v>
      </c>
      <c r="E62" s="34">
        <f t="shared" si="0"/>
        <v>58.1326781326781</v>
      </c>
      <c r="F62" s="34">
        <f t="shared" si="1"/>
        <v>41</v>
      </c>
      <c r="G62" s="36">
        <f t="shared" si="2"/>
        <v>0.465909090909091</v>
      </c>
      <c r="H62" s="34">
        <v>32</v>
      </c>
      <c r="I62" s="34">
        <f t="shared" si="3"/>
        <v>2.82352941176471</v>
      </c>
      <c r="J62" s="34">
        <f t="shared" si="4"/>
        <v>64</v>
      </c>
      <c r="K62" s="36">
        <f t="shared" si="5"/>
        <v>0.727272727272727</v>
      </c>
      <c r="L62" s="34">
        <v>0</v>
      </c>
      <c r="M62" s="34">
        <f t="shared" si="6"/>
        <v>0</v>
      </c>
      <c r="N62" s="34">
        <f t="shared" si="7"/>
        <v>19</v>
      </c>
      <c r="O62" s="36">
        <f t="shared" si="8"/>
        <v>0.215909090909091</v>
      </c>
      <c r="P62" s="34">
        <v>0</v>
      </c>
      <c r="Q62" s="34">
        <f t="shared" si="9"/>
        <v>60.9562075444428</v>
      </c>
      <c r="R62" s="34">
        <f t="shared" si="10"/>
        <v>44</v>
      </c>
      <c r="S62" s="36">
        <f t="shared" si="11"/>
        <v>0.5</v>
      </c>
      <c r="T62" s="34"/>
    </row>
    <row r="63" s="28" customFormat="1" customHeight="1" spans="1:20">
      <c r="A63" s="34">
        <v>59</v>
      </c>
      <c r="B63" s="61" t="s">
        <v>994</v>
      </c>
      <c r="C63" s="63" t="s">
        <v>995</v>
      </c>
      <c r="D63" s="44">
        <v>3.78</v>
      </c>
      <c r="E63" s="34">
        <f t="shared" si="0"/>
        <v>65.012285012285</v>
      </c>
      <c r="F63" s="34">
        <f t="shared" si="1"/>
        <v>4</v>
      </c>
      <c r="G63" s="36">
        <f t="shared" si="2"/>
        <v>0.0454545454545455</v>
      </c>
      <c r="H63" s="34">
        <v>55</v>
      </c>
      <c r="I63" s="34">
        <f t="shared" si="3"/>
        <v>4.85294117647059</v>
      </c>
      <c r="J63" s="34">
        <f t="shared" si="4"/>
        <v>20</v>
      </c>
      <c r="K63" s="36">
        <f t="shared" si="5"/>
        <v>0.227272727272727</v>
      </c>
      <c r="L63" s="34">
        <v>0.5</v>
      </c>
      <c r="M63" s="34">
        <f t="shared" si="6"/>
        <v>0.5</v>
      </c>
      <c r="N63" s="34">
        <f t="shared" si="7"/>
        <v>18</v>
      </c>
      <c r="O63" s="36">
        <f t="shared" si="8"/>
        <v>0.204545454545455</v>
      </c>
      <c r="P63" s="34">
        <v>0</v>
      </c>
      <c r="Q63" s="34">
        <f t="shared" si="9"/>
        <v>70.3652261887556</v>
      </c>
      <c r="R63" s="34">
        <f t="shared" si="10"/>
        <v>18</v>
      </c>
      <c r="S63" s="36">
        <f t="shared" si="11"/>
        <v>0.204545454545455</v>
      </c>
      <c r="T63" s="34"/>
    </row>
    <row r="64" s="28" customFormat="1" customHeight="1" spans="1:20">
      <c r="A64" s="34">
        <v>60</v>
      </c>
      <c r="B64" s="61" t="s">
        <v>996</v>
      </c>
      <c r="C64" s="63" t="s">
        <v>997</v>
      </c>
      <c r="D64" s="44">
        <v>3.71</v>
      </c>
      <c r="E64" s="34">
        <f t="shared" si="0"/>
        <v>63.8083538083538</v>
      </c>
      <c r="F64" s="34">
        <f t="shared" si="1"/>
        <v>9</v>
      </c>
      <c r="G64" s="36">
        <f t="shared" si="2"/>
        <v>0.102272727272727</v>
      </c>
      <c r="H64" s="34">
        <v>67</v>
      </c>
      <c r="I64" s="34">
        <f t="shared" si="3"/>
        <v>5.91176470588235</v>
      </c>
      <c r="J64" s="34">
        <f t="shared" si="4"/>
        <v>11</v>
      </c>
      <c r="K64" s="36">
        <f t="shared" si="5"/>
        <v>0.125</v>
      </c>
      <c r="L64" s="34">
        <v>19.5</v>
      </c>
      <c r="M64" s="34">
        <f t="shared" si="6"/>
        <v>19.5</v>
      </c>
      <c r="N64" s="34">
        <f t="shared" si="7"/>
        <v>7</v>
      </c>
      <c r="O64" s="36">
        <f t="shared" si="8"/>
        <v>0.0795454545454545</v>
      </c>
      <c r="P64" s="34">
        <v>0</v>
      </c>
      <c r="Q64" s="34">
        <f t="shared" si="9"/>
        <v>89.2201185142361</v>
      </c>
      <c r="R64" s="34">
        <f t="shared" si="10"/>
        <v>8</v>
      </c>
      <c r="S64" s="36">
        <f t="shared" si="11"/>
        <v>0.0909090909090909</v>
      </c>
      <c r="T64" s="34"/>
    </row>
    <row r="65" s="28" customFormat="1" customHeight="1" spans="1:20">
      <c r="A65" s="34">
        <v>61</v>
      </c>
      <c r="B65" s="61" t="s">
        <v>998</v>
      </c>
      <c r="C65" s="63" t="s">
        <v>999</v>
      </c>
      <c r="D65" s="44">
        <v>3.54</v>
      </c>
      <c r="E65" s="34">
        <f t="shared" si="0"/>
        <v>60.8845208845209</v>
      </c>
      <c r="F65" s="34">
        <f t="shared" si="1"/>
        <v>20</v>
      </c>
      <c r="G65" s="36">
        <f t="shared" si="2"/>
        <v>0.227272727272727</v>
      </c>
      <c r="H65" s="34">
        <v>34</v>
      </c>
      <c r="I65" s="34">
        <f t="shared" si="3"/>
        <v>3</v>
      </c>
      <c r="J65" s="34">
        <f t="shared" si="4"/>
        <v>51</v>
      </c>
      <c r="K65" s="36">
        <f t="shared" si="5"/>
        <v>0.579545454545455</v>
      </c>
      <c r="L65" s="34">
        <v>0</v>
      </c>
      <c r="M65" s="34">
        <f t="shared" si="6"/>
        <v>0</v>
      </c>
      <c r="N65" s="34">
        <f t="shared" si="7"/>
        <v>19</v>
      </c>
      <c r="O65" s="36">
        <f t="shared" si="8"/>
        <v>0.215909090909091</v>
      </c>
      <c r="P65" s="34">
        <v>0</v>
      </c>
      <c r="Q65" s="34">
        <f t="shared" si="9"/>
        <v>63.8845208845209</v>
      </c>
      <c r="R65" s="34">
        <f t="shared" si="10"/>
        <v>29</v>
      </c>
      <c r="S65" s="36">
        <f t="shared" si="11"/>
        <v>0.329545454545455</v>
      </c>
      <c r="T65" s="34"/>
    </row>
    <row r="66" s="28" customFormat="1" customHeight="1" spans="1:20">
      <c r="A66" s="34">
        <v>62</v>
      </c>
      <c r="B66" s="61" t="s">
        <v>1000</v>
      </c>
      <c r="C66" s="63" t="s">
        <v>53</v>
      </c>
      <c r="D66" s="44">
        <v>3.47</v>
      </c>
      <c r="E66" s="34">
        <f t="shared" si="0"/>
        <v>59.6805896805897</v>
      </c>
      <c r="F66" s="34">
        <f t="shared" si="1"/>
        <v>26</v>
      </c>
      <c r="G66" s="36">
        <f t="shared" si="2"/>
        <v>0.295454545454545</v>
      </c>
      <c r="H66" s="34">
        <v>50</v>
      </c>
      <c r="I66" s="34">
        <f t="shared" si="3"/>
        <v>4.41176470588235</v>
      </c>
      <c r="J66" s="34">
        <f t="shared" si="4"/>
        <v>22</v>
      </c>
      <c r="K66" s="36">
        <f t="shared" si="5"/>
        <v>0.25</v>
      </c>
      <c r="L66" s="34">
        <v>0</v>
      </c>
      <c r="M66" s="34">
        <f t="shared" si="6"/>
        <v>0</v>
      </c>
      <c r="N66" s="34">
        <f t="shared" si="7"/>
        <v>19</v>
      </c>
      <c r="O66" s="36">
        <f t="shared" si="8"/>
        <v>0.215909090909091</v>
      </c>
      <c r="P66" s="34">
        <v>0</v>
      </c>
      <c r="Q66" s="34">
        <f t="shared" si="9"/>
        <v>64.0923543864721</v>
      </c>
      <c r="R66" s="34">
        <f t="shared" si="10"/>
        <v>27</v>
      </c>
      <c r="S66" s="36">
        <f t="shared" si="11"/>
        <v>0.306818181818182</v>
      </c>
      <c r="T66" s="34"/>
    </row>
    <row r="67" s="28" customFormat="1" customHeight="1" spans="1:20">
      <c r="A67" s="34">
        <v>63</v>
      </c>
      <c r="B67" s="61" t="s">
        <v>1001</v>
      </c>
      <c r="C67" s="63" t="s">
        <v>1002</v>
      </c>
      <c r="D67" s="44">
        <v>3.89</v>
      </c>
      <c r="E67" s="34">
        <f t="shared" si="0"/>
        <v>66.9041769041769</v>
      </c>
      <c r="F67" s="34">
        <f t="shared" si="1"/>
        <v>2</v>
      </c>
      <c r="G67" s="36">
        <f t="shared" si="2"/>
        <v>0.0227272727272727</v>
      </c>
      <c r="H67" s="34">
        <v>104</v>
      </c>
      <c r="I67" s="34">
        <f t="shared" si="3"/>
        <v>9.1764705882353</v>
      </c>
      <c r="J67" s="34">
        <f t="shared" si="4"/>
        <v>6</v>
      </c>
      <c r="K67" s="36">
        <f t="shared" si="5"/>
        <v>0.0681818181818182</v>
      </c>
      <c r="L67" s="34">
        <v>17.6</v>
      </c>
      <c r="M67" s="34">
        <f t="shared" si="6"/>
        <v>17.6</v>
      </c>
      <c r="N67" s="34">
        <f t="shared" si="7"/>
        <v>9</v>
      </c>
      <c r="O67" s="36">
        <f t="shared" si="8"/>
        <v>0.102272727272727</v>
      </c>
      <c r="P67" s="34">
        <v>0</v>
      </c>
      <c r="Q67" s="34">
        <f t="shared" si="9"/>
        <v>93.6806474924122</v>
      </c>
      <c r="R67" s="34">
        <f t="shared" si="10"/>
        <v>7</v>
      </c>
      <c r="S67" s="36">
        <f t="shared" si="11"/>
        <v>0.0795454545454545</v>
      </c>
      <c r="T67" s="34"/>
    </row>
    <row r="68" s="28" customFormat="1" customHeight="1" spans="1:20">
      <c r="A68" s="34">
        <v>64</v>
      </c>
      <c r="B68" s="61" t="s">
        <v>1003</v>
      </c>
      <c r="C68" s="63" t="s">
        <v>1004</v>
      </c>
      <c r="D68" s="44">
        <v>3.17</v>
      </c>
      <c r="E68" s="34">
        <f t="shared" si="0"/>
        <v>54.5208845208845</v>
      </c>
      <c r="F68" s="34">
        <f t="shared" si="1"/>
        <v>58</v>
      </c>
      <c r="G68" s="36">
        <f t="shared" si="2"/>
        <v>0.659090909090909</v>
      </c>
      <c r="H68" s="34">
        <v>32</v>
      </c>
      <c r="I68" s="34">
        <f t="shared" si="3"/>
        <v>2.82352941176471</v>
      </c>
      <c r="J68" s="34">
        <f t="shared" si="4"/>
        <v>64</v>
      </c>
      <c r="K68" s="36">
        <f t="shared" si="5"/>
        <v>0.727272727272727</v>
      </c>
      <c r="L68" s="34">
        <v>0</v>
      </c>
      <c r="M68" s="34">
        <f t="shared" si="6"/>
        <v>0</v>
      </c>
      <c r="N68" s="34">
        <f t="shared" si="7"/>
        <v>19</v>
      </c>
      <c r="O68" s="36">
        <f t="shared" si="8"/>
        <v>0.215909090909091</v>
      </c>
      <c r="P68" s="34">
        <v>0</v>
      </c>
      <c r="Q68" s="34">
        <f t="shared" si="9"/>
        <v>57.3444139326492</v>
      </c>
      <c r="R68" s="34">
        <f t="shared" si="10"/>
        <v>62</v>
      </c>
      <c r="S68" s="36">
        <f t="shared" si="11"/>
        <v>0.704545454545455</v>
      </c>
      <c r="T68" s="34"/>
    </row>
    <row r="69" s="28" customFormat="1" customHeight="1" spans="1:20">
      <c r="A69" s="34">
        <v>65</v>
      </c>
      <c r="B69" s="61" t="s">
        <v>1005</v>
      </c>
      <c r="C69" s="63" t="s">
        <v>1006</v>
      </c>
      <c r="D69" s="44">
        <v>3.46</v>
      </c>
      <c r="E69" s="34">
        <f t="shared" ref="E69:E127" si="12">D69/MAX($D$5:$D$92)*70</f>
        <v>59.5085995085995</v>
      </c>
      <c r="F69" s="34">
        <f t="shared" ref="F69:F127" si="13">RANK(E69,$E$5:$E$92)</f>
        <v>28</v>
      </c>
      <c r="G69" s="36">
        <f t="shared" ref="G69:G127" si="14">IFERROR(RANK(E69,$E$5:$E$92)/COUNT($E$5:$E$92),0)</f>
        <v>0.318181818181818</v>
      </c>
      <c r="H69" s="34">
        <v>57</v>
      </c>
      <c r="I69" s="34">
        <f t="shared" ref="I69:I124" si="15">H69/MAX($H$5:$H$92)*30</f>
        <v>5.02941176470588</v>
      </c>
      <c r="J69" s="34">
        <f t="shared" ref="J69:J124" si="16">RANK(I69,$I$5:$I$92)</f>
        <v>18</v>
      </c>
      <c r="K69" s="36">
        <f t="shared" ref="K69:K124" si="17">IFERROR(RANK(I69,$I$5:$I$92)/COUNT($I$5:$I$92),0)</f>
        <v>0.204545454545455</v>
      </c>
      <c r="L69" s="34">
        <v>0</v>
      </c>
      <c r="M69" s="34">
        <f t="shared" ref="M69:M124" si="18">IF(L69&gt;=50,50,L69)</f>
        <v>0</v>
      </c>
      <c r="N69" s="34">
        <f t="shared" ref="N69:N124" si="19">RANK(M69,$M$5:$M$92)</f>
        <v>19</v>
      </c>
      <c r="O69" s="36">
        <f t="shared" ref="O69:O124" si="20">IFERROR(RANK(M69,$M$5:$M$92)/COUNT($M$5:$M$92),0)</f>
        <v>0.215909090909091</v>
      </c>
      <c r="P69" s="34">
        <v>0</v>
      </c>
      <c r="Q69" s="34">
        <f t="shared" ref="Q69:Q124" si="21">E69+I69+M69-P69</f>
        <v>64.5380112733054</v>
      </c>
      <c r="R69" s="34">
        <f t="shared" ref="R69:R124" si="22">RANK(Q69,$Q$5:$Q$92)</f>
        <v>25</v>
      </c>
      <c r="S69" s="36">
        <f t="shared" ref="S69:S124" si="23">IFERROR(RANK(Q69,$Q$5:$Q$92)/COUNT($Q$5:$Q$92),0)</f>
        <v>0.284090909090909</v>
      </c>
      <c r="T69" s="34"/>
    </row>
    <row r="70" s="28" customFormat="1" customHeight="1" spans="1:20">
      <c r="A70" s="34">
        <v>66</v>
      </c>
      <c r="B70" s="61" t="s">
        <v>1007</v>
      </c>
      <c r="C70" s="63" t="s">
        <v>1008</v>
      </c>
      <c r="D70" s="44">
        <v>3.48</v>
      </c>
      <c r="E70" s="34">
        <f t="shared" si="12"/>
        <v>59.8525798525799</v>
      </c>
      <c r="F70" s="34">
        <f t="shared" si="13"/>
        <v>24</v>
      </c>
      <c r="G70" s="36">
        <f t="shared" si="14"/>
        <v>0.272727272727273</v>
      </c>
      <c r="H70" s="34">
        <v>47</v>
      </c>
      <c r="I70" s="34">
        <f t="shared" si="15"/>
        <v>4.14705882352941</v>
      </c>
      <c r="J70" s="34">
        <f t="shared" si="16"/>
        <v>25</v>
      </c>
      <c r="K70" s="36">
        <f t="shared" si="17"/>
        <v>0.284090909090909</v>
      </c>
      <c r="L70" s="34">
        <v>0</v>
      </c>
      <c r="M70" s="34">
        <f t="shared" si="18"/>
        <v>0</v>
      </c>
      <c r="N70" s="34">
        <f t="shared" si="19"/>
        <v>19</v>
      </c>
      <c r="O70" s="36">
        <f t="shared" si="20"/>
        <v>0.215909090909091</v>
      </c>
      <c r="P70" s="34">
        <v>0</v>
      </c>
      <c r="Q70" s="34">
        <f t="shared" si="21"/>
        <v>63.9996386761093</v>
      </c>
      <c r="R70" s="34">
        <f t="shared" si="22"/>
        <v>28</v>
      </c>
      <c r="S70" s="36">
        <f t="shared" si="23"/>
        <v>0.318181818181818</v>
      </c>
      <c r="T70" s="34"/>
    </row>
    <row r="71" s="28" customFormat="1" customHeight="1" spans="1:20">
      <c r="A71" s="34">
        <v>67</v>
      </c>
      <c r="B71" s="61" t="s">
        <v>1009</v>
      </c>
      <c r="C71" s="63" t="s">
        <v>1010</v>
      </c>
      <c r="D71" s="44">
        <v>2.86</v>
      </c>
      <c r="E71" s="34">
        <f t="shared" si="12"/>
        <v>49.1891891891892</v>
      </c>
      <c r="F71" s="34">
        <f t="shared" si="13"/>
        <v>77</v>
      </c>
      <c r="G71" s="36">
        <f t="shared" si="14"/>
        <v>0.875</v>
      </c>
      <c r="H71" s="34">
        <v>30</v>
      </c>
      <c r="I71" s="34">
        <f t="shared" si="15"/>
        <v>2.64705882352941</v>
      </c>
      <c r="J71" s="34">
        <f t="shared" si="16"/>
        <v>78</v>
      </c>
      <c r="K71" s="36">
        <f t="shared" si="17"/>
        <v>0.886363636363636</v>
      </c>
      <c r="L71" s="34">
        <v>0</v>
      </c>
      <c r="M71" s="34">
        <f t="shared" si="18"/>
        <v>0</v>
      </c>
      <c r="N71" s="34">
        <f t="shared" si="19"/>
        <v>19</v>
      </c>
      <c r="O71" s="36">
        <f t="shared" si="20"/>
        <v>0.215909090909091</v>
      </c>
      <c r="P71" s="34">
        <v>0</v>
      </c>
      <c r="Q71" s="34">
        <f t="shared" si="21"/>
        <v>51.8362480127186</v>
      </c>
      <c r="R71" s="34">
        <f t="shared" si="22"/>
        <v>78</v>
      </c>
      <c r="S71" s="36">
        <f t="shared" si="23"/>
        <v>0.886363636363636</v>
      </c>
      <c r="T71" s="34"/>
    </row>
    <row r="72" s="28" customFormat="1" customHeight="1" spans="1:20">
      <c r="A72" s="34">
        <v>68</v>
      </c>
      <c r="B72" s="61" t="s">
        <v>1011</v>
      </c>
      <c r="C72" s="63" t="s">
        <v>1012</v>
      </c>
      <c r="D72" s="44">
        <v>2.34</v>
      </c>
      <c r="E72" s="34">
        <f t="shared" si="12"/>
        <v>40.2457002457002</v>
      </c>
      <c r="F72" s="34">
        <f t="shared" si="13"/>
        <v>86</v>
      </c>
      <c r="G72" s="36">
        <f t="shared" si="14"/>
        <v>0.977272727272727</v>
      </c>
      <c r="H72" s="34">
        <v>30</v>
      </c>
      <c r="I72" s="34">
        <f t="shared" si="15"/>
        <v>2.64705882352941</v>
      </c>
      <c r="J72" s="34">
        <f t="shared" si="16"/>
        <v>78</v>
      </c>
      <c r="K72" s="36">
        <f t="shared" si="17"/>
        <v>0.886363636363636</v>
      </c>
      <c r="L72" s="34">
        <v>0</v>
      </c>
      <c r="M72" s="34">
        <f t="shared" si="18"/>
        <v>0</v>
      </c>
      <c r="N72" s="34">
        <f t="shared" si="19"/>
        <v>19</v>
      </c>
      <c r="O72" s="36">
        <f t="shared" si="20"/>
        <v>0.215909090909091</v>
      </c>
      <c r="P72" s="34">
        <v>0</v>
      </c>
      <c r="Q72" s="34">
        <f t="shared" si="21"/>
        <v>42.8927590692296</v>
      </c>
      <c r="R72" s="34">
        <f t="shared" si="22"/>
        <v>86</v>
      </c>
      <c r="S72" s="36">
        <f t="shared" si="23"/>
        <v>0.977272727272727</v>
      </c>
      <c r="T72" s="34"/>
    </row>
    <row r="73" s="28" customFormat="1" customHeight="1" spans="1:20">
      <c r="A73" s="34">
        <v>69</v>
      </c>
      <c r="B73" s="61" t="s">
        <v>1013</v>
      </c>
      <c r="C73" s="63" t="s">
        <v>1014</v>
      </c>
      <c r="D73" s="44">
        <v>3.41</v>
      </c>
      <c r="E73" s="34">
        <f t="shared" si="12"/>
        <v>58.6486486486486</v>
      </c>
      <c r="F73" s="34">
        <f t="shared" si="13"/>
        <v>37</v>
      </c>
      <c r="G73" s="36">
        <f t="shared" si="14"/>
        <v>0.420454545454545</v>
      </c>
      <c r="H73" s="34">
        <v>33</v>
      </c>
      <c r="I73" s="34">
        <f t="shared" si="15"/>
        <v>2.91176470588235</v>
      </c>
      <c r="J73" s="34">
        <f t="shared" si="16"/>
        <v>57</v>
      </c>
      <c r="K73" s="36">
        <f t="shared" si="17"/>
        <v>0.647727272727273</v>
      </c>
      <c r="L73" s="34">
        <v>0</v>
      </c>
      <c r="M73" s="34">
        <f t="shared" si="18"/>
        <v>0</v>
      </c>
      <c r="N73" s="34">
        <f t="shared" si="19"/>
        <v>19</v>
      </c>
      <c r="O73" s="36">
        <f t="shared" si="20"/>
        <v>0.215909090909091</v>
      </c>
      <c r="P73" s="34">
        <v>0</v>
      </c>
      <c r="Q73" s="34">
        <f t="shared" si="21"/>
        <v>61.560413354531</v>
      </c>
      <c r="R73" s="34">
        <f t="shared" si="22"/>
        <v>41</v>
      </c>
      <c r="S73" s="36">
        <f t="shared" si="23"/>
        <v>0.465909090909091</v>
      </c>
      <c r="T73" s="34"/>
    </row>
    <row r="74" s="28" customFormat="1" customHeight="1" spans="1:20">
      <c r="A74" s="34">
        <v>70</v>
      </c>
      <c r="B74" s="61" t="s">
        <v>1015</v>
      </c>
      <c r="C74" s="63" t="s">
        <v>1016</v>
      </c>
      <c r="D74" s="44">
        <v>3.18</v>
      </c>
      <c r="E74" s="34">
        <f t="shared" si="12"/>
        <v>54.6928746928747</v>
      </c>
      <c r="F74" s="34">
        <f t="shared" si="13"/>
        <v>56</v>
      </c>
      <c r="G74" s="36">
        <f t="shared" si="14"/>
        <v>0.636363636363636</v>
      </c>
      <c r="H74" s="34">
        <v>43.5</v>
      </c>
      <c r="I74" s="34">
        <f t="shared" si="15"/>
        <v>3.83823529411765</v>
      </c>
      <c r="J74" s="34">
        <f t="shared" si="16"/>
        <v>29</v>
      </c>
      <c r="K74" s="36">
        <f t="shared" si="17"/>
        <v>0.329545454545455</v>
      </c>
      <c r="L74" s="34">
        <v>0</v>
      </c>
      <c r="M74" s="34">
        <f t="shared" si="18"/>
        <v>0</v>
      </c>
      <c r="N74" s="34">
        <f t="shared" si="19"/>
        <v>19</v>
      </c>
      <c r="O74" s="36">
        <f t="shared" si="20"/>
        <v>0.215909090909091</v>
      </c>
      <c r="P74" s="34">
        <v>0</v>
      </c>
      <c r="Q74" s="34">
        <f t="shared" si="21"/>
        <v>58.5311099869923</v>
      </c>
      <c r="R74" s="34">
        <f t="shared" si="22"/>
        <v>53</v>
      </c>
      <c r="S74" s="36">
        <f t="shared" si="23"/>
        <v>0.602272727272727</v>
      </c>
      <c r="T74" s="34"/>
    </row>
    <row r="75" s="28" customFormat="1" customHeight="1" spans="1:20">
      <c r="A75" s="34">
        <v>71</v>
      </c>
      <c r="B75" s="61" t="s">
        <v>1017</v>
      </c>
      <c r="C75" s="63" t="s">
        <v>1018</v>
      </c>
      <c r="D75" s="44">
        <v>3.5</v>
      </c>
      <c r="E75" s="34">
        <f t="shared" si="12"/>
        <v>60.1965601965602</v>
      </c>
      <c r="F75" s="34">
        <f t="shared" si="13"/>
        <v>23</v>
      </c>
      <c r="G75" s="36">
        <f t="shared" si="14"/>
        <v>0.261363636363636</v>
      </c>
      <c r="H75" s="34">
        <v>79</v>
      </c>
      <c r="I75" s="34">
        <f t="shared" si="15"/>
        <v>6.97058823529412</v>
      </c>
      <c r="J75" s="34">
        <f t="shared" si="16"/>
        <v>7</v>
      </c>
      <c r="K75" s="36">
        <f t="shared" si="17"/>
        <v>0.0795454545454545</v>
      </c>
      <c r="L75" s="34">
        <v>7.5</v>
      </c>
      <c r="M75" s="34">
        <f t="shared" si="18"/>
        <v>7.5</v>
      </c>
      <c r="N75" s="34">
        <f t="shared" si="19"/>
        <v>15</v>
      </c>
      <c r="O75" s="36">
        <f t="shared" si="20"/>
        <v>0.170454545454545</v>
      </c>
      <c r="P75" s="34">
        <v>0</v>
      </c>
      <c r="Q75" s="34">
        <f t="shared" si="21"/>
        <v>74.6671484318543</v>
      </c>
      <c r="R75" s="34">
        <f t="shared" si="22"/>
        <v>15</v>
      </c>
      <c r="S75" s="36">
        <f t="shared" si="23"/>
        <v>0.170454545454545</v>
      </c>
      <c r="T75" s="34"/>
    </row>
    <row r="76" s="28" customFormat="1" customHeight="1" spans="1:20">
      <c r="A76" s="34">
        <v>72</v>
      </c>
      <c r="B76" s="61" t="s">
        <v>1019</v>
      </c>
      <c r="C76" s="63" t="s">
        <v>1020</v>
      </c>
      <c r="D76" s="44">
        <v>3.53</v>
      </c>
      <c r="E76" s="34">
        <f t="shared" si="12"/>
        <v>60.7125307125307</v>
      </c>
      <c r="F76" s="34">
        <f t="shared" si="13"/>
        <v>21</v>
      </c>
      <c r="G76" s="36">
        <f t="shared" si="14"/>
        <v>0.238636363636364</v>
      </c>
      <c r="H76" s="34">
        <v>30</v>
      </c>
      <c r="I76" s="34">
        <f t="shared" si="15"/>
        <v>2.64705882352941</v>
      </c>
      <c r="J76" s="34">
        <f t="shared" si="16"/>
        <v>78</v>
      </c>
      <c r="K76" s="36">
        <f t="shared" si="17"/>
        <v>0.886363636363636</v>
      </c>
      <c r="L76" s="34">
        <v>0</v>
      </c>
      <c r="M76" s="34">
        <f t="shared" si="18"/>
        <v>0</v>
      </c>
      <c r="N76" s="34">
        <f t="shared" si="19"/>
        <v>19</v>
      </c>
      <c r="O76" s="36">
        <f t="shared" si="20"/>
        <v>0.215909090909091</v>
      </c>
      <c r="P76" s="34">
        <v>0</v>
      </c>
      <c r="Q76" s="34">
        <f t="shared" si="21"/>
        <v>63.3595895360601</v>
      </c>
      <c r="R76" s="34">
        <f t="shared" si="22"/>
        <v>32</v>
      </c>
      <c r="S76" s="36">
        <f t="shared" si="23"/>
        <v>0.363636363636364</v>
      </c>
      <c r="T76" s="34"/>
    </row>
    <row r="77" s="28" customFormat="1" customHeight="1" spans="1:20">
      <c r="A77" s="34">
        <v>73</v>
      </c>
      <c r="B77" s="61" t="s">
        <v>1021</v>
      </c>
      <c r="C77" s="63" t="s">
        <v>1022</v>
      </c>
      <c r="D77" s="44">
        <v>3.41</v>
      </c>
      <c r="E77" s="34">
        <f t="shared" si="12"/>
        <v>58.6486486486486</v>
      </c>
      <c r="F77" s="34">
        <f t="shared" si="13"/>
        <v>37</v>
      </c>
      <c r="G77" s="36">
        <f t="shared" si="14"/>
        <v>0.420454545454545</v>
      </c>
      <c r="H77" s="34">
        <v>39</v>
      </c>
      <c r="I77" s="34">
        <f t="shared" si="15"/>
        <v>3.44117647058823</v>
      </c>
      <c r="J77" s="34">
        <f t="shared" si="16"/>
        <v>41</v>
      </c>
      <c r="K77" s="36">
        <f t="shared" si="17"/>
        <v>0.465909090909091</v>
      </c>
      <c r="L77" s="34">
        <v>0</v>
      </c>
      <c r="M77" s="34">
        <f t="shared" si="18"/>
        <v>0</v>
      </c>
      <c r="N77" s="34">
        <f t="shared" si="19"/>
        <v>19</v>
      </c>
      <c r="O77" s="36">
        <f t="shared" si="20"/>
        <v>0.215909090909091</v>
      </c>
      <c r="P77" s="34">
        <v>0</v>
      </c>
      <c r="Q77" s="34">
        <f t="shared" si="21"/>
        <v>62.0898251192368</v>
      </c>
      <c r="R77" s="34">
        <f t="shared" si="22"/>
        <v>36</v>
      </c>
      <c r="S77" s="36">
        <f t="shared" si="23"/>
        <v>0.409090909090909</v>
      </c>
      <c r="T77" s="34"/>
    </row>
    <row r="78" s="28" customFormat="1" customHeight="1" spans="1:20">
      <c r="A78" s="34">
        <v>74</v>
      </c>
      <c r="B78" s="61" t="s">
        <v>1023</v>
      </c>
      <c r="C78" s="63" t="s">
        <v>1024</v>
      </c>
      <c r="D78" s="44">
        <v>3.45</v>
      </c>
      <c r="E78" s="34">
        <f t="shared" si="12"/>
        <v>59.3366093366093</v>
      </c>
      <c r="F78" s="34">
        <f t="shared" si="13"/>
        <v>30</v>
      </c>
      <c r="G78" s="36">
        <f t="shared" si="14"/>
        <v>0.340909090909091</v>
      </c>
      <c r="H78" s="34">
        <v>30.5</v>
      </c>
      <c r="I78" s="34">
        <f t="shared" si="15"/>
        <v>2.69117647058824</v>
      </c>
      <c r="J78" s="34">
        <f t="shared" si="16"/>
        <v>76</v>
      </c>
      <c r="K78" s="36">
        <f t="shared" si="17"/>
        <v>0.863636363636364</v>
      </c>
      <c r="L78" s="34">
        <v>0</v>
      </c>
      <c r="M78" s="34">
        <f t="shared" si="18"/>
        <v>0</v>
      </c>
      <c r="N78" s="34">
        <f t="shared" si="19"/>
        <v>19</v>
      </c>
      <c r="O78" s="36">
        <f t="shared" si="20"/>
        <v>0.215909090909091</v>
      </c>
      <c r="P78" s="34">
        <v>0</v>
      </c>
      <c r="Q78" s="34">
        <f t="shared" si="21"/>
        <v>62.0277858071975</v>
      </c>
      <c r="R78" s="34">
        <f t="shared" si="22"/>
        <v>38</v>
      </c>
      <c r="S78" s="36">
        <f t="shared" si="23"/>
        <v>0.431818181818182</v>
      </c>
      <c r="T78" s="34"/>
    </row>
    <row r="79" s="28" customFormat="1" customHeight="1" spans="1:20">
      <c r="A79" s="34">
        <v>75</v>
      </c>
      <c r="B79" s="61" t="s">
        <v>1025</v>
      </c>
      <c r="C79" s="63" t="s">
        <v>1026</v>
      </c>
      <c r="D79" s="44">
        <v>2.8</v>
      </c>
      <c r="E79" s="34">
        <f t="shared" si="12"/>
        <v>48.1572481572481</v>
      </c>
      <c r="F79" s="34">
        <f t="shared" si="13"/>
        <v>80</v>
      </c>
      <c r="G79" s="36">
        <f t="shared" si="14"/>
        <v>0.909090909090909</v>
      </c>
      <c r="H79" s="34">
        <v>36</v>
      </c>
      <c r="I79" s="34">
        <f t="shared" si="15"/>
        <v>3.17647058823529</v>
      </c>
      <c r="J79" s="34">
        <f t="shared" si="16"/>
        <v>43</v>
      </c>
      <c r="K79" s="36">
        <f t="shared" si="17"/>
        <v>0.488636363636364</v>
      </c>
      <c r="L79" s="34">
        <v>0</v>
      </c>
      <c r="M79" s="34">
        <f t="shared" si="18"/>
        <v>0</v>
      </c>
      <c r="N79" s="34">
        <f t="shared" si="19"/>
        <v>19</v>
      </c>
      <c r="O79" s="36">
        <f t="shared" si="20"/>
        <v>0.215909090909091</v>
      </c>
      <c r="P79" s="34">
        <v>0</v>
      </c>
      <c r="Q79" s="34">
        <f t="shared" si="21"/>
        <v>51.3337187454834</v>
      </c>
      <c r="R79" s="34">
        <f t="shared" si="22"/>
        <v>80</v>
      </c>
      <c r="S79" s="36">
        <f t="shared" si="23"/>
        <v>0.909090909090909</v>
      </c>
      <c r="T79" s="34"/>
    </row>
    <row r="80" s="28" customFormat="1" customHeight="1" spans="1:20">
      <c r="A80" s="34">
        <v>76</v>
      </c>
      <c r="B80" s="61" t="s">
        <v>1027</v>
      </c>
      <c r="C80" s="63" t="s">
        <v>1028</v>
      </c>
      <c r="D80" s="44">
        <v>3.05</v>
      </c>
      <c r="E80" s="34">
        <f t="shared" si="12"/>
        <v>52.4570024570025</v>
      </c>
      <c r="F80" s="34">
        <f t="shared" si="13"/>
        <v>65</v>
      </c>
      <c r="G80" s="36">
        <f t="shared" si="14"/>
        <v>0.738636363636364</v>
      </c>
      <c r="H80" s="34">
        <v>63</v>
      </c>
      <c r="I80" s="34">
        <f t="shared" si="15"/>
        <v>5.55882352941176</v>
      </c>
      <c r="J80" s="34">
        <f t="shared" si="16"/>
        <v>15</v>
      </c>
      <c r="K80" s="36">
        <f t="shared" si="17"/>
        <v>0.170454545454545</v>
      </c>
      <c r="L80" s="34">
        <v>0</v>
      </c>
      <c r="M80" s="34">
        <f t="shared" si="18"/>
        <v>0</v>
      </c>
      <c r="N80" s="34">
        <f t="shared" si="19"/>
        <v>19</v>
      </c>
      <c r="O80" s="36">
        <f t="shared" si="20"/>
        <v>0.215909090909091</v>
      </c>
      <c r="P80" s="34">
        <v>0</v>
      </c>
      <c r="Q80" s="34">
        <f t="shared" si="21"/>
        <v>58.0158259864143</v>
      </c>
      <c r="R80" s="34">
        <f t="shared" si="22"/>
        <v>58</v>
      </c>
      <c r="S80" s="36">
        <f t="shared" si="23"/>
        <v>0.659090909090909</v>
      </c>
      <c r="T80" s="34"/>
    </row>
    <row r="81" s="28" customFormat="1" customHeight="1" spans="1:24">
      <c r="A81" s="34">
        <v>77</v>
      </c>
      <c r="B81" s="61" t="s">
        <v>1029</v>
      </c>
      <c r="C81" s="63" t="s">
        <v>1030</v>
      </c>
      <c r="D81" s="44">
        <v>2.9</v>
      </c>
      <c r="E81" s="34">
        <f t="shared" si="12"/>
        <v>49.8771498771499</v>
      </c>
      <c r="F81" s="34">
        <f t="shared" si="13"/>
        <v>75</v>
      </c>
      <c r="G81" s="36">
        <f t="shared" si="14"/>
        <v>0.852272727272727</v>
      </c>
      <c r="H81" s="34">
        <v>30</v>
      </c>
      <c r="I81" s="34">
        <f t="shared" si="15"/>
        <v>2.64705882352941</v>
      </c>
      <c r="J81" s="34">
        <f t="shared" si="16"/>
        <v>78</v>
      </c>
      <c r="K81" s="36">
        <f t="shared" si="17"/>
        <v>0.886363636363636</v>
      </c>
      <c r="L81" s="34">
        <v>0</v>
      </c>
      <c r="M81" s="34">
        <f t="shared" si="18"/>
        <v>0</v>
      </c>
      <c r="N81" s="34">
        <f t="shared" si="19"/>
        <v>19</v>
      </c>
      <c r="O81" s="36">
        <f t="shared" si="20"/>
        <v>0.215909090909091</v>
      </c>
      <c r="P81" s="34">
        <v>0</v>
      </c>
      <c r="Q81" s="34">
        <f t="shared" si="21"/>
        <v>52.5242087006793</v>
      </c>
      <c r="R81" s="34">
        <f t="shared" si="22"/>
        <v>75</v>
      </c>
      <c r="S81" s="36">
        <f t="shared" si="23"/>
        <v>0.852272727272727</v>
      </c>
      <c r="T81" s="34"/>
    </row>
    <row r="82" s="28" customFormat="1" customHeight="1" spans="1:24">
      <c r="A82" s="34">
        <v>78</v>
      </c>
      <c r="B82" s="61" t="s">
        <v>1031</v>
      </c>
      <c r="C82" s="63" t="s">
        <v>1032</v>
      </c>
      <c r="D82" s="44">
        <v>3.31</v>
      </c>
      <c r="E82" s="34">
        <f t="shared" si="12"/>
        <v>56.9287469287469</v>
      </c>
      <c r="F82" s="34">
        <f t="shared" si="13"/>
        <v>44</v>
      </c>
      <c r="G82" s="36">
        <f t="shared" si="14"/>
        <v>0.5</v>
      </c>
      <c r="H82" s="34">
        <v>35</v>
      </c>
      <c r="I82" s="34">
        <f t="shared" si="15"/>
        <v>3.08823529411765</v>
      </c>
      <c r="J82" s="34">
        <f t="shared" si="16"/>
        <v>46</v>
      </c>
      <c r="K82" s="36">
        <f t="shared" si="17"/>
        <v>0.522727272727273</v>
      </c>
      <c r="L82" s="34">
        <v>0</v>
      </c>
      <c r="M82" s="34">
        <f t="shared" si="18"/>
        <v>0</v>
      </c>
      <c r="N82" s="34">
        <f t="shared" si="19"/>
        <v>19</v>
      </c>
      <c r="O82" s="36">
        <f t="shared" si="20"/>
        <v>0.215909090909091</v>
      </c>
      <c r="P82" s="34">
        <v>0</v>
      </c>
      <c r="Q82" s="34">
        <f t="shared" si="21"/>
        <v>60.0169822228645</v>
      </c>
      <c r="R82" s="34">
        <f t="shared" si="22"/>
        <v>46</v>
      </c>
      <c r="S82" s="36">
        <f t="shared" si="23"/>
        <v>0.522727272727273</v>
      </c>
      <c r="T82" s="34"/>
    </row>
    <row r="83" s="28" customFormat="1" customHeight="1" spans="1:24">
      <c r="A83" s="34">
        <v>79</v>
      </c>
      <c r="B83" s="61" t="s">
        <v>1033</v>
      </c>
      <c r="C83" s="63" t="s">
        <v>1034</v>
      </c>
      <c r="D83" s="44">
        <v>3.57</v>
      </c>
      <c r="E83" s="34">
        <f t="shared" si="12"/>
        <v>61.4004914004914</v>
      </c>
      <c r="F83" s="34">
        <f t="shared" si="13"/>
        <v>17</v>
      </c>
      <c r="G83" s="36">
        <f t="shared" si="14"/>
        <v>0.193181818181818</v>
      </c>
      <c r="H83" s="34">
        <v>67</v>
      </c>
      <c r="I83" s="34">
        <f t="shared" si="15"/>
        <v>5.91176470588235</v>
      </c>
      <c r="J83" s="34">
        <f t="shared" si="16"/>
        <v>11</v>
      </c>
      <c r="K83" s="36">
        <f t="shared" si="17"/>
        <v>0.125</v>
      </c>
      <c r="L83" s="34">
        <v>0</v>
      </c>
      <c r="M83" s="34">
        <f t="shared" si="18"/>
        <v>0</v>
      </c>
      <c r="N83" s="34">
        <f t="shared" si="19"/>
        <v>19</v>
      </c>
      <c r="O83" s="36">
        <f t="shared" si="20"/>
        <v>0.215909090909091</v>
      </c>
      <c r="P83" s="34">
        <v>0</v>
      </c>
      <c r="Q83" s="34">
        <f t="shared" si="21"/>
        <v>67.3122561063738</v>
      </c>
      <c r="R83" s="34">
        <f t="shared" si="22"/>
        <v>21</v>
      </c>
      <c r="S83" s="36">
        <f t="shared" si="23"/>
        <v>0.238636363636364</v>
      </c>
      <c r="T83" s="34"/>
    </row>
    <row r="84" s="28" customFormat="1" customHeight="1" spans="1:24">
      <c r="A84" s="34">
        <v>80</v>
      </c>
      <c r="B84" s="61" t="s">
        <v>1035</v>
      </c>
      <c r="C84" s="63" t="s">
        <v>1036</v>
      </c>
      <c r="D84" s="44">
        <v>2.81</v>
      </c>
      <c r="E84" s="34">
        <f t="shared" si="12"/>
        <v>48.3292383292383</v>
      </c>
      <c r="F84" s="34">
        <f t="shared" si="13"/>
        <v>79</v>
      </c>
      <c r="G84" s="36">
        <f t="shared" si="14"/>
        <v>0.897727272727273</v>
      </c>
      <c r="H84" s="34">
        <v>47</v>
      </c>
      <c r="I84" s="34">
        <f t="shared" si="15"/>
        <v>4.14705882352941</v>
      </c>
      <c r="J84" s="34">
        <f t="shared" si="16"/>
        <v>25</v>
      </c>
      <c r="K84" s="36">
        <f t="shared" si="17"/>
        <v>0.284090909090909</v>
      </c>
      <c r="L84" s="34">
        <v>0</v>
      </c>
      <c r="M84" s="34">
        <f t="shared" si="18"/>
        <v>0</v>
      </c>
      <c r="N84" s="34">
        <f t="shared" si="19"/>
        <v>19</v>
      </c>
      <c r="O84" s="36">
        <f t="shared" si="20"/>
        <v>0.215909090909091</v>
      </c>
      <c r="P84" s="34">
        <v>0</v>
      </c>
      <c r="Q84" s="34">
        <f t="shared" si="21"/>
        <v>52.4762971527677</v>
      </c>
      <c r="R84" s="34">
        <f t="shared" si="22"/>
        <v>76</v>
      </c>
      <c r="S84" s="36">
        <f t="shared" si="23"/>
        <v>0.863636363636364</v>
      </c>
      <c r="T84" s="34"/>
    </row>
    <row r="85" s="28" customFormat="1" customHeight="1" spans="1:24">
      <c r="A85" s="34">
        <v>81</v>
      </c>
      <c r="B85" s="61" t="s">
        <v>1037</v>
      </c>
      <c r="C85" s="63" t="s">
        <v>1038</v>
      </c>
      <c r="D85" s="44">
        <v>2.94</v>
      </c>
      <c r="E85" s="34">
        <f t="shared" si="12"/>
        <v>50.5651105651106</v>
      </c>
      <c r="F85" s="34">
        <f t="shared" si="13"/>
        <v>71</v>
      </c>
      <c r="G85" s="36">
        <f t="shared" si="14"/>
        <v>0.806818181818182</v>
      </c>
      <c r="H85" s="34">
        <v>33</v>
      </c>
      <c r="I85" s="34">
        <f t="shared" si="15"/>
        <v>2.91176470588235</v>
      </c>
      <c r="J85" s="34">
        <f t="shared" si="16"/>
        <v>57</v>
      </c>
      <c r="K85" s="36">
        <f t="shared" si="17"/>
        <v>0.647727272727273</v>
      </c>
      <c r="L85" s="34">
        <v>0</v>
      </c>
      <c r="M85" s="34">
        <f t="shared" si="18"/>
        <v>0</v>
      </c>
      <c r="N85" s="34">
        <f t="shared" si="19"/>
        <v>19</v>
      </c>
      <c r="O85" s="36">
        <f t="shared" si="20"/>
        <v>0.215909090909091</v>
      </c>
      <c r="P85" s="34">
        <v>0</v>
      </c>
      <c r="Q85" s="34">
        <f t="shared" si="21"/>
        <v>53.476875270993</v>
      </c>
      <c r="R85" s="34">
        <f t="shared" si="22"/>
        <v>71</v>
      </c>
      <c r="S85" s="36">
        <f t="shared" si="23"/>
        <v>0.806818181818182</v>
      </c>
      <c r="T85" s="34"/>
    </row>
    <row r="86" s="28" customFormat="1" customHeight="1" spans="1:24">
      <c r="A86" s="34">
        <v>82</v>
      </c>
      <c r="B86" s="61" t="s">
        <v>1039</v>
      </c>
      <c r="C86" s="64" t="s">
        <v>1040</v>
      </c>
      <c r="D86" s="44">
        <v>3.15</v>
      </c>
      <c r="E86" s="34">
        <f t="shared" si="12"/>
        <v>54.1769041769042</v>
      </c>
      <c r="F86" s="34">
        <f t="shared" si="13"/>
        <v>59</v>
      </c>
      <c r="G86" s="36">
        <f t="shared" si="14"/>
        <v>0.670454545454545</v>
      </c>
      <c r="H86" s="34">
        <v>45</v>
      </c>
      <c r="I86" s="34">
        <f t="shared" si="15"/>
        <v>3.97058823529412</v>
      </c>
      <c r="J86" s="34">
        <f t="shared" si="16"/>
        <v>28</v>
      </c>
      <c r="K86" s="36">
        <f t="shared" si="17"/>
        <v>0.318181818181818</v>
      </c>
      <c r="L86" s="34">
        <v>0</v>
      </c>
      <c r="M86" s="34">
        <f t="shared" si="18"/>
        <v>0</v>
      </c>
      <c r="N86" s="34">
        <f t="shared" si="19"/>
        <v>19</v>
      </c>
      <c r="O86" s="36">
        <f t="shared" si="20"/>
        <v>0.215909090909091</v>
      </c>
      <c r="P86" s="34">
        <v>0</v>
      </c>
      <c r="Q86" s="34">
        <f t="shared" si="21"/>
        <v>58.1474924121983</v>
      </c>
      <c r="R86" s="34">
        <f t="shared" si="22"/>
        <v>57</v>
      </c>
      <c r="S86" s="36">
        <f t="shared" si="23"/>
        <v>0.647727272727273</v>
      </c>
      <c r="T86" s="34"/>
    </row>
    <row r="87" s="28" customFormat="1" customHeight="1" spans="1:24">
      <c r="A87" s="34">
        <v>83</v>
      </c>
      <c r="B87" s="61" t="s">
        <v>1041</v>
      </c>
      <c r="C87" s="64" t="s">
        <v>1042</v>
      </c>
      <c r="D87" s="44">
        <v>3.18</v>
      </c>
      <c r="E87" s="34">
        <f t="shared" si="12"/>
        <v>54.6928746928747</v>
      </c>
      <c r="F87" s="34">
        <f t="shared" si="13"/>
        <v>56</v>
      </c>
      <c r="G87" s="36">
        <f t="shared" si="14"/>
        <v>0.636363636363636</v>
      </c>
      <c r="H87" s="34">
        <v>40</v>
      </c>
      <c r="I87" s="34">
        <f t="shared" si="15"/>
        <v>3.52941176470588</v>
      </c>
      <c r="J87" s="34">
        <f t="shared" si="16"/>
        <v>38</v>
      </c>
      <c r="K87" s="36">
        <f t="shared" si="17"/>
        <v>0.431818181818182</v>
      </c>
      <c r="L87" s="34">
        <v>0</v>
      </c>
      <c r="M87" s="34">
        <f t="shared" si="18"/>
        <v>0</v>
      </c>
      <c r="N87" s="34">
        <f t="shared" si="19"/>
        <v>19</v>
      </c>
      <c r="O87" s="36">
        <f t="shared" si="20"/>
        <v>0.215909090909091</v>
      </c>
      <c r="P87" s="34">
        <v>0</v>
      </c>
      <c r="Q87" s="34">
        <f t="shared" si="21"/>
        <v>58.2222864575806</v>
      </c>
      <c r="R87" s="34">
        <f t="shared" si="22"/>
        <v>56</v>
      </c>
      <c r="S87" s="36">
        <f t="shared" si="23"/>
        <v>0.636363636363636</v>
      </c>
      <c r="T87" s="34"/>
    </row>
    <row r="88" s="28" customFormat="1" customHeight="1" spans="1:24">
      <c r="A88" s="34">
        <v>84</v>
      </c>
      <c r="B88" s="61" t="s">
        <v>1043</v>
      </c>
      <c r="C88" s="64" t="s">
        <v>1044</v>
      </c>
      <c r="D88" s="44">
        <v>3.42</v>
      </c>
      <c r="E88" s="34">
        <f t="shared" si="12"/>
        <v>58.8206388206388</v>
      </c>
      <c r="F88" s="34">
        <f t="shared" si="13"/>
        <v>36</v>
      </c>
      <c r="G88" s="36">
        <f t="shared" si="14"/>
        <v>0.409090909090909</v>
      </c>
      <c r="H88" s="34">
        <v>340</v>
      </c>
      <c r="I88" s="34">
        <f t="shared" si="15"/>
        <v>30</v>
      </c>
      <c r="J88" s="34">
        <f t="shared" si="16"/>
        <v>1</v>
      </c>
      <c r="K88" s="36">
        <f t="shared" si="17"/>
        <v>0.0113636363636364</v>
      </c>
      <c r="L88" s="34">
        <v>27.1</v>
      </c>
      <c r="M88" s="34">
        <f t="shared" si="18"/>
        <v>27.1</v>
      </c>
      <c r="N88" s="34">
        <f t="shared" si="19"/>
        <v>5</v>
      </c>
      <c r="O88" s="36">
        <f t="shared" si="20"/>
        <v>0.0568181818181818</v>
      </c>
      <c r="P88" s="34">
        <v>0</v>
      </c>
      <c r="Q88" s="34">
        <f t="shared" si="21"/>
        <v>115.920638820639</v>
      </c>
      <c r="R88" s="34">
        <f t="shared" si="22"/>
        <v>4</v>
      </c>
      <c r="S88" s="36">
        <f t="shared" si="23"/>
        <v>0.0454545454545455</v>
      </c>
      <c r="T88" s="34"/>
    </row>
    <row r="89" s="28" customFormat="1" customHeight="1" spans="1:24">
      <c r="A89" s="34">
        <v>85</v>
      </c>
      <c r="B89" s="61" t="s">
        <v>1045</v>
      </c>
      <c r="C89" s="64" t="s">
        <v>1046</v>
      </c>
      <c r="D89" s="44">
        <v>3.46</v>
      </c>
      <c r="E89" s="34">
        <f t="shared" si="12"/>
        <v>59.5085995085995</v>
      </c>
      <c r="F89" s="34">
        <f t="shared" si="13"/>
        <v>28</v>
      </c>
      <c r="G89" s="36">
        <f t="shared" si="14"/>
        <v>0.318181818181818</v>
      </c>
      <c r="H89" s="34">
        <v>36</v>
      </c>
      <c r="I89" s="34">
        <f t="shared" si="15"/>
        <v>3.17647058823529</v>
      </c>
      <c r="J89" s="34">
        <f t="shared" si="16"/>
        <v>43</v>
      </c>
      <c r="K89" s="36">
        <f t="shared" si="17"/>
        <v>0.488636363636364</v>
      </c>
      <c r="L89" s="34">
        <v>0</v>
      </c>
      <c r="M89" s="34">
        <f t="shared" si="18"/>
        <v>0</v>
      </c>
      <c r="N89" s="34">
        <f t="shared" si="19"/>
        <v>19</v>
      </c>
      <c r="O89" s="36">
        <f t="shared" si="20"/>
        <v>0.215909090909091</v>
      </c>
      <c r="P89" s="34">
        <v>0</v>
      </c>
      <c r="Q89" s="34">
        <f t="shared" si="21"/>
        <v>62.6850700968348</v>
      </c>
      <c r="R89" s="34">
        <f t="shared" si="22"/>
        <v>33</v>
      </c>
      <c r="S89" s="36">
        <f t="shared" si="23"/>
        <v>0.375</v>
      </c>
      <c r="T89" s="34"/>
    </row>
    <row r="90" s="28" customFormat="1" customHeight="1" spans="1:24">
      <c r="A90" s="34">
        <v>86</v>
      </c>
      <c r="B90" s="61" t="s">
        <v>1047</v>
      </c>
      <c r="C90" s="61" t="s">
        <v>1048</v>
      </c>
      <c r="D90" s="44">
        <v>3.45</v>
      </c>
      <c r="E90" s="34">
        <f t="shared" si="12"/>
        <v>59.3366093366093</v>
      </c>
      <c r="F90" s="34">
        <f t="shared" si="13"/>
        <v>30</v>
      </c>
      <c r="G90" s="36">
        <f t="shared" si="14"/>
        <v>0.340909090909091</v>
      </c>
      <c r="H90" s="34">
        <v>47</v>
      </c>
      <c r="I90" s="34">
        <f t="shared" si="15"/>
        <v>4.14705882352941</v>
      </c>
      <c r="J90" s="34">
        <f t="shared" si="16"/>
        <v>25</v>
      </c>
      <c r="K90" s="36">
        <f t="shared" si="17"/>
        <v>0.284090909090909</v>
      </c>
      <c r="L90" s="34">
        <v>0</v>
      </c>
      <c r="M90" s="34">
        <f t="shared" si="18"/>
        <v>0</v>
      </c>
      <c r="N90" s="34">
        <f t="shared" si="19"/>
        <v>19</v>
      </c>
      <c r="O90" s="36">
        <f t="shared" si="20"/>
        <v>0.215909090909091</v>
      </c>
      <c r="P90" s="34">
        <v>0</v>
      </c>
      <c r="Q90" s="34">
        <f t="shared" si="21"/>
        <v>63.4836681601387</v>
      </c>
      <c r="R90" s="34">
        <f t="shared" si="22"/>
        <v>31</v>
      </c>
      <c r="S90" s="36">
        <f t="shared" si="23"/>
        <v>0.352272727272727</v>
      </c>
      <c r="T90" s="34"/>
    </row>
    <row r="91" s="28" customFormat="1" customHeight="1" spans="1:24">
      <c r="A91" s="34">
        <v>87</v>
      </c>
      <c r="B91" s="61" t="s">
        <v>1049</v>
      </c>
      <c r="C91" s="64" t="s">
        <v>1050</v>
      </c>
      <c r="D91" s="44">
        <v>2.76</v>
      </c>
      <c r="E91" s="34">
        <f t="shared" si="12"/>
        <v>47.4692874692875</v>
      </c>
      <c r="F91" s="34">
        <f t="shared" si="13"/>
        <v>82</v>
      </c>
      <c r="G91" s="36">
        <f t="shared" si="14"/>
        <v>0.931818181818182</v>
      </c>
      <c r="H91" s="34">
        <v>32</v>
      </c>
      <c r="I91" s="34">
        <f t="shared" si="15"/>
        <v>2.82352941176471</v>
      </c>
      <c r="J91" s="34">
        <f t="shared" si="16"/>
        <v>64</v>
      </c>
      <c r="K91" s="36">
        <f t="shared" si="17"/>
        <v>0.727272727272727</v>
      </c>
      <c r="L91" s="34">
        <v>0</v>
      </c>
      <c r="M91" s="34">
        <f t="shared" si="18"/>
        <v>0</v>
      </c>
      <c r="N91" s="34">
        <f t="shared" si="19"/>
        <v>19</v>
      </c>
      <c r="O91" s="36">
        <f t="shared" si="20"/>
        <v>0.215909090909091</v>
      </c>
      <c r="P91" s="34">
        <v>0</v>
      </c>
      <c r="Q91" s="34">
        <f t="shared" si="21"/>
        <v>50.2928168810522</v>
      </c>
      <c r="R91" s="34">
        <f t="shared" si="22"/>
        <v>82</v>
      </c>
      <c r="S91" s="36">
        <f t="shared" si="23"/>
        <v>0.931818181818182</v>
      </c>
      <c r="T91" s="34"/>
    </row>
    <row r="92" s="28" customFormat="1" customHeight="1" spans="1:24">
      <c r="A92" s="34">
        <v>88</v>
      </c>
      <c r="B92" s="61" t="s">
        <v>1051</v>
      </c>
      <c r="C92" s="64" t="s">
        <v>1052</v>
      </c>
      <c r="D92" s="44">
        <v>2.86</v>
      </c>
      <c r="E92" s="34">
        <f t="shared" si="12"/>
        <v>49.1891891891892</v>
      </c>
      <c r="F92" s="34">
        <f t="shared" si="13"/>
        <v>77</v>
      </c>
      <c r="G92" s="36">
        <f t="shared" si="14"/>
        <v>0.875</v>
      </c>
      <c r="H92" s="34">
        <v>30</v>
      </c>
      <c r="I92" s="34">
        <f t="shared" si="15"/>
        <v>2.64705882352941</v>
      </c>
      <c r="J92" s="34">
        <f t="shared" si="16"/>
        <v>78</v>
      </c>
      <c r="K92" s="36">
        <f t="shared" si="17"/>
        <v>0.886363636363636</v>
      </c>
      <c r="L92" s="34">
        <v>0</v>
      </c>
      <c r="M92" s="34">
        <f t="shared" si="18"/>
        <v>0</v>
      </c>
      <c r="N92" s="34">
        <f t="shared" si="19"/>
        <v>19</v>
      </c>
      <c r="O92" s="36">
        <f t="shared" si="20"/>
        <v>0.215909090909091</v>
      </c>
      <c r="P92" s="34">
        <v>0</v>
      </c>
      <c r="Q92" s="34">
        <f t="shared" si="21"/>
        <v>51.8362480127186</v>
      </c>
      <c r="R92" s="34">
        <f t="shared" si="22"/>
        <v>78</v>
      </c>
      <c r="S92" s="36">
        <f t="shared" si="23"/>
        <v>0.886363636363636</v>
      </c>
      <c r="T92" s="34"/>
    </row>
    <row r="93" s="28" customFormat="1" ht="30" customHeight="1" spans="1:24">
      <c r="B93" s="28" t="s">
        <v>627</v>
      </c>
      <c r="K93" s="30"/>
      <c r="O93" s="30"/>
      <c r="S93" s="30"/>
    </row>
    <row r="94" s="28" customFormat="1" customHeight="1" spans="1:24">
      <c r="B94" s="28" t="s">
        <v>628</v>
      </c>
      <c r="K94" s="30"/>
      <c r="M94" s="25" t="s">
        <v>877</v>
      </c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</row>
    <row r="95" s="28" customFormat="1" customHeight="1" spans="1:24">
      <c r="B95" s="28" t="s">
        <v>629</v>
      </c>
      <c r="K95" s="30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</row>
    <row r="96" s="28" customFormat="1" customHeight="1" spans="1:24">
      <c r="B96" s="28" t="s">
        <v>630</v>
      </c>
      <c r="K96" s="30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</row>
    <row r="97" s="28" customFormat="1" customHeight="1" spans="7:24">
      <c r="G97" s="30"/>
      <c r="K97" s="30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</row>
    <row r="98" s="28" customFormat="1" customHeight="1" spans="7:24">
      <c r="G98" s="30"/>
      <c r="K98" s="30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</row>
    <row r="202" ht="13.5" customHeight="1"/>
    <row r="203" ht="13.5" customHeight="1"/>
    <row r="204" ht="13.5" customHeight="1"/>
    <row r="205" ht="13.5" customHeight="1"/>
  </sheetData>
  <autoFilter xmlns:etc="http://www.wps.cn/officeDocument/2017/etCustomData" ref="A4:XFC98" etc:filterBottomFollowUsedRange="0">
    <extLst/>
  </autoFilter>
  <mergeCells count="16">
    <mergeCell ref="B1:C1"/>
    <mergeCell ref="A2:T2"/>
    <mergeCell ref="D3:G3"/>
    <mergeCell ref="H3:K3"/>
    <mergeCell ref="L3:O3"/>
    <mergeCell ref="Q3:S3"/>
    <mergeCell ref="B93:L93"/>
    <mergeCell ref="B94:L94"/>
    <mergeCell ref="B95:L95"/>
    <mergeCell ref="B96:L96"/>
    <mergeCell ref="A3:A4"/>
    <mergeCell ref="B3:B4"/>
    <mergeCell ref="C3:C4"/>
    <mergeCell ref="P3:P4"/>
    <mergeCell ref="T3:T4"/>
    <mergeCell ref="M94:X98"/>
  </mergeCells>
  <pageMargins left="0.75" right="0.75" top="1" bottom="1" header="0.5" footer="0.5"/>
  <pageSetup paperSize="9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0"/>
  <sheetViews>
    <sheetView workbookViewId="0">
      <selection activeCell="I13" sqref="I13"/>
    </sheetView>
  </sheetViews>
  <sheetFormatPr defaultColWidth="9" defaultRowHeight="19" customHeight="1"/>
  <cols>
    <col min="1" max="1" width="5.12389380530973" style="28" customWidth="1"/>
    <col min="2" max="2" width="15.2477876106195" style="28" customWidth="1"/>
    <col min="3" max="3" width="9" style="28"/>
    <col min="4" max="4" width="9.6283185840708" style="54" customWidth="1"/>
    <col min="5" max="6" width="9.6283185840708" style="28" customWidth="1"/>
    <col min="7" max="7" width="9.6283185840708" style="30" customWidth="1"/>
    <col min="8" max="10" width="9.6283185840708" style="28" customWidth="1"/>
    <col min="11" max="11" width="9.6283185840708" style="30" customWidth="1"/>
    <col min="12" max="14" width="9.6283185840708" style="28" customWidth="1"/>
    <col min="15" max="15" width="9.6283185840708" style="30" customWidth="1"/>
    <col min="16" max="18" width="9.6283185840708" style="28" customWidth="1"/>
    <col min="19" max="19" width="9.6283185840708" style="30" customWidth="1"/>
    <col min="20" max="16378" width="9" style="28"/>
  </cols>
  <sheetData>
    <row r="1" s="28" customFormat="1" customHeight="1" spans="1:19">
      <c r="B1" s="2" t="s">
        <v>0</v>
      </c>
      <c r="C1" s="2"/>
      <c r="D1" s="54"/>
      <c r="G1" s="30"/>
      <c r="K1" s="30"/>
      <c r="O1" s="30"/>
      <c r="S1" s="30"/>
    </row>
    <row r="2" s="28" customFormat="1" ht="27" customHeight="1" spans="1:19">
      <c r="A2" s="31" t="s">
        <v>1053</v>
      </c>
      <c r="B2" s="31"/>
      <c r="C2" s="31"/>
      <c r="D2" s="55"/>
      <c r="E2" s="31"/>
      <c r="F2" s="31"/>
      <c r="G2" s="33"/>
      <c r="H2" s="31"/>
      <c r="I2" s="31"/>
      <c r="J2" s="31"/>
      <c r="K2" s="33"/>
      <c r="L2" s="31"/>
      <c r="M2" s="31"/>
      <c r="N2" s="31"/>
      <c r="O2" s="33"/>
      <c r="P2" s="31"/>
      <c r="Q2" s="31"/>
      <c r="R2" s="31"/>
      <c r="S2" s="33"/>
    </row>
    <row r="3" s="28" customFormat="1" customHeight="1" spans="1:19">
      <c r="A3" s="34" t="s">
        <v>2</v>
      </c>
      <c r="B3" s="34" t="s">
        <v>3</v>
      </c>
      <c r="C3" s="34" t="s">
        <v>4</v>
      </c>
      <c r="D3" s="56" t="s">
        <v>5</v>
      </c>
      <c r="E3" s="34"/>
      <c r="F3" s="34"/>
      <c r="G3" s="36"/>
      <c r="H3" s="34" t="s">
        <v>6</v>
      </c>
      <c r="I3" s="34"/>
      <c r="J3" s="34"/>
      <c r="K3" s="36"/>
      <c r="L3" s="34" t="s">
        <v>7</v>
      </c>
      <c r="M3" s="34"/>
      <c r="N3" s="34"/>
      <c r="O3" s="36"/>
      <c r="P3" s="37" t="s">
        <v>8</v>
      </c>
      <c r="Q3" s="34" t="s">
        <v>9</v>
      </c>
      <c r="R3" s="34"/>
      <c r="S3" s="36"/>
    </row>
    <row r="4" s="28" customFormat="1" customHeight="1" spans="1:19">
      <c r="A4" s="34"/>
      <c r="B4" s="34"/>
      <c r="C4" s="34"/>
      <c r="D4" s="56" t="s">
        <v>11</v>
      </c>
      <c r="E4" s="20" t="s">
        <v>12</v>
      </c>
      <c r="F4" s="34" t="s">
        <v>13</v>
      </c>
      <c r="G4" s="36" t="s">
        <v>14</v>
      </c>
      <c r="H4" s="34" t="s">
        <v>11</v>
      </c>
      <c r="I4" s="20" t="s">
        <v>12</v>
      </c>
      <c r="J4" s="34" t="s">
        <v>13</v>
      </c>
      <c r="K4" s="36" t="s">
        <v>14</v>
      </c>
      <c r="L4" s="34" t="s">
        <v>11</v>
      </c>
      <c r="M4" s="20" t="s">
        <v>12</v>
      </c>
      <c r="N4" s="34" t="s">
        <v>13</v>
      </c>
      <c r="O4" s="36" t="s">
        <v>14</v>
      </c>
      <c r="P4" s="38"/>
      <c r="Q4" s="34" t="s">
        <v>15</v>
      </c>
      <c r="R4" s="34" t="s">
        <v>16</v>
      </c>
      <c r="S4" s="36" t="s">
        <v>17</v>
      </c>
    </row>
    <row r="5" s="28" customFormat="1" customHeight="1" spans="1:19">
      <c r="A5" s="34">
        <v>15</v>
      </c>
      <c r="B5" s="42" t="s">
        <v>1054</v>
      </c>
      <c r="C5" s="43" t="s">
        <v>1055</v>
      </c>
      <c r="D5" s="41">
        <v>3.38</v>
      </c>
      <c r="E5" s="34">
        <f t="shared" ref="E5:E68" si="0">D5/MAX($D$5:$D$86)*70</f>
        <v>57.1497584541063</v>
      </c>
      <c r="F5" s="34">
        <f t="shared" ref="F5:F68" si="1">RANK(E5,$E$5:$E$86)</f>
        <v>31</v>
      </c>
      <c r="G5" s="36">
        <f t="shared" ref="G5:G68" si="2">IFERROR(RANK(E5,$E$5:$E$86)/COUNT($E$5:$E$86),0)</f>
        <v>0.378048780487805</v>
      </c>
      <c r="H5" s="34">
        <f>VLOOKUP(B5,[1]投资!$B$2:$F$83,5,0)</f>
        <v>337</v>
      </c>
      <c r="I5" s="34">
        <f t="shared" ref="I5:I68" si="3">H5/MAX($H$5:$H$86)*30</f>
        <v>30</v>
      </c>
      <c r="J5" s="34">
        <f t="shared" ref="J5:J68" si="4">RANK(I5,$I$5:$I$86)</f>
        <v>1</v>
      </c>
      <c r="K5" s="36">
        <f t="shared" ref="K5:K68" si="5">IFERROR(RANK(I5,$I$5:$I$86)/COUNT($I$5:$I$86),0)</f>
        <v>0.0121951219512195</v>
      </c>
      <c r="L5" s="34">
        <f>VLOOKUP(C5,[2]Sheet1!$B$18:$D$25,3,0)</f>
        <v>36.5</v>
      </c>
      <c r="M5" s="34">
        <f t="shared" ref="M5:M68" si="6">IF(L5&gt;=50,50,L5)</f>
        <v>36.5</v>
      </c>
      <c r="N5" s="34">
        <f t="shared" ref="N5:N68" si="7">RANK(M5,$M$5:$M$86)</f>
        <v>1</v>
      </c>
      <c r="O5" s="36">
        <f t="shared" ref="O5:O68" si="8">IFERROR(RANK(M5,$M$5:$M$86)/COUNT($M$5:$M$86),0)</f>
        <v>0.0121951219512195</v>
      </c>
      <c r="P5" s="34">
        <v>0</v>
      </c>
      <c r="Q5" s="34">
        <f t="shared" ref="Q5:Q68" si="9">E5+I5+M5-P5</f>
        <v>123.649758454106</v>
      </c>
      <c r="R5" s="34">
        <f t="shared" ref="R5:R68" si="10">RANK(Q5,$Q$5:$Q$86)</f>
        <v>1</v>
      </c>
      <c r="S5" s="36">
        <f t="shared" ref="S5:S68" si="11">IFERROR(RANK(Q5,$Q$5:$Q$86)/COUNT($Q$5:$Q$86),0)</f>
        <v>0.0121951219512195</v>
      </c>
    </row>
    <row r="6" s="28" customFormat="1" customHeight="1" spans="1:19">
      <c r="A6" s="34">
        <v>39</v>
      </c>
      <c r="B6" s="42" t="s">
        <v>1056</v>
      </c>
      <c r="C6" s="43" t="s">
        <v>1057</v>
      </c>
      <c r="D6" s="41">
        <v>3.96</v>
      </c>
      <c r="E6" s="34">
        <f t="shared" si="0"/>
        <v>66.9565217391304</v>
      </c>
      <c r="F6" s="34">
        <f t="shared" si="1"/>
        <v>3</v>
      </c>
      <c r="G6" s="36">
        <f t="shared" si="2"/>
        <v>0.0365853658536585</v>
      </c>
      <c r="H6" s="34">
        <f>VLOOKUP(B6,[1]投资!$B$2:$F$83,5,0)</f>
        <v>58</v>
      </c>
      <c r="I6" s="34">
        <f t="shared" si="3"/>
        <v>5.16320474777448</v>
      </c>
      <c r="J6" s="34">
        <f t="shared" si="4"/>
        <v>8</v>
      </c>
      <c r="K6" s="36">
        <f t="shared" si="5"/>
        <v>0.0975609756097561</v>
      </c>
      <c r="L6" s="34">
        <f>VLOOKUP(C6,[2]Sheet1!$B$18:$D$25,3,0)</f>
        <v>26.5</v>
      </c>
      <c r="M6" s="34">
        <f t="shared" si="6"/>
        <v>26.5</v>
      </c>
      <c r="N6" s="34">
        <f t="shared" si="7"/>
        <v>3</v>
      </c>
      <c r="O6" s="36">
        <f t="shared" si="8"/>
        <v>0.0365853658536585</v>
      </c>
      <c r="P6" s="34">
        <v>0</v>
      </c>
      <c r="Q6" s="34">
        <f t="shared" si="9"/>
        <v>98.6197264869049</v>
      </c>
      <c r="R6" s="34">
        <f t="shared" si="10"/>
        <v>2</v>
      </c>
      <c r="S6" s="36">
        <f t="shared" si="11"/>
        <v>0.024390243902439</v>
      </c>
    </row>
    <row r="7" s="28" customFormat="1" customHeight="1" spans="1:19">
      <c r="A7" s="34">
        <v>75</v>
      </c>
      <c r="B7" s="42" t="s">
        <v>1058</v>
      </c>
      <c r="C7" s="43" t="s">
        <v>1059</v>
      </c>
      <c r="D7" s="41">
        <v>3.54</v>
      </c>
      <c r="E7" s="34">
        <f t="shared" si="0"/>
        <v>59.8550724637681</v>
      </c>
      <c r="F7" s="34">
        <f t="shared" si="1"/>
        <v>20</v>
      </c>
      <c r="G7" s="36">
        <f t="shared" si="2"/>
        <v>0.24390243902439</v>
      </c>
      <c r="H7" s="34">
        <v>94</v>
      </c>
      <c r="I7" s="34">
        <f t="shared" si="3"/>
        <v>8.36795252225519</v>
      </c>
      <c r="J7" s="34">
        <f t="shared" si="4"/>
        <v>4</v>
      </c>
      <c r="K7" s="36">
        <f t="shared" si="5"/>
        <v>0.0487804878048781</v>
      </c>
      <c r="L7" s="34">
        <f>VLOOKUP(C7,[2]Sheet1!$B$18:$D$25,3,0)</f>
        <v>29</v>
      </c>
      <c r="M7" s="34">
        <f t="shared" si="6"/>
        <v>29</v>
      </c>
      <c r="N7" s="34">
        <f t="shared" si="7"/>
        <v>2</v>
      </c>
      <c r="O7" s="36">
        <f t="shared" si="8"/>
        <v>0.024390243902439</v>
      </c>
      <c r="P7" s="34">
        <v>0</v>
      </c>
      <c r="Q7" s="34">
        <f t="shared" si="9"/>
        <v>97.2230249860233</v>
      </c>
      <c r="R7" s="34">
        <f t="shared" si="10"/>
        <v>3</v>
      </c>
      <c r="S7" s="36">
        <f t="shared" si="11"/>
        <v>0.0365853658536585</v>
      </c>
    </row>
    <row r="8" s="28" customFormat="1" customHeight="1" spans="1:19">
      <c r="A8" s="34">
        <v>41</v>
      </c>
      <c r="B8" s="42" t="s">
        <v>1060</v>
      </c>
      <c r="C8" s="43" t="s">
        <v>1061</v>
      </c>
      <c r="D8" s="41">
        <v>4.14</v>
      </c>
      <c r="E8" s="34">
        <f t="shared" si="0"/>
        <v>70</v>
      </c>
      <c r="F8" s="34">
        <f t="shared" si="1"/>
        <v>1</v>
      </c>
      <c r="G8" s="36">
        <f t="shared" si="2"/>
        <v>0.0121951219512195</v>
      </c>
      <c r="H8" s="34">
        <f>VLOOKUP(B8,[1]投资!$B$2:$F$83,5,0)</f>
        <v>46</v>
      </c>
      <c r="I8" s="34">
        <f t="shared" si="3"/>
        <v>4.09495548961424</v>
      </c>
      <c r="J8" s="34">
        <f t="shared" si="4"/>
        <v>10</v>
      </c>
      <c r="K8" s="36">
        <f t="shared" si="5"/>
        <v>0.121951219512195</v>
      </c>
      <c r="L8" s="34">
        <v>22.6</v>
      </c>
      <c r="M8" s="34">
        <f t="shared" si="6"/>
        <v>22.6</v>
      </c>
      <c r="N8" s="34">
        <f t="shared" si="7"/>
        <v>5</v>
      </c>
      <c r="O8" s="36">
        <f t="shared" si="8"/>
        <v>0.0609756097560976</v>
      </c>
      <c r="P8" s="34">
        <v>0</v>
      </c>
      <c r="Q8" s="34">
        <f t="shared" si="9"/>
        <v>96.6949554896142</v>
      </c>
      <c r="R8" s="34">
        <f t="shared" si="10"/>
        <v>4</v>
      </c>
      <c r="S8" s="36">
        <f t="shared" si="11"/>
        <v>0.0487804878048781</v>
      </c>
    </row>
    <row r="9" s="28" customFormat="1" customHeight="1" spans="1:19">
      <c r="A9" s="34">
        <v>26</v>
      </c>
      <c r="B9" s="42" t="s">
        <v>1062</v>
      </c>
      <c r="C9" s="43" t="s">
        <v>1063</v>
      </c>
      <c r="D9" s="41">
        <v>3.84</v>
      </c>
      <c r="E9" s="34">
        <f t="shared" si="0"/>
        <v>64.9275362318841</v>
      </c>
      <c r="F9" s="34">
        <f t="shared" si="1"/>
        <v>6</v>
      </c>
      <c r="G9" s="36">
        <f t="shared" si="2"/>
        <v>0.0731707317073171</v>
      </c>
      <c r="H9" s="34">
        <f>VLOOKUP(B9,[1]投资!$B$2:$F$83,5,0)</f>
        <v>93</v>
      </c>
      <c r="I9" s="34">
        <f t="shared" si="3"/>
        <v>8.27893175074184</v>
      </c>
      <c r="J9" s="34">
        <f t="shared" si="4"/>
        <v>5</v>
      </c>
      <c r="K9" s="36">
        <f t="shared" si="5"/>
        <v>0.0609756097560976</v>
      </c>
      <c r="L9" s="34">
        <f>VLOOKUP(C9,[2]Sheet1!$B$18:$D$25,3,0)</f>
        <v>17.5</v>
      </c>
      <c r="M9" s="34">
        <f t="shared" si="6"/>
        <v>17.5</v>
      </c>
      <c r="N9" s="34">
        <f t="shared" si="7"/>
        <v>6</v>
      </c>
      <c r="O9" s="36">
        <f t="shared" si="8"/>
        <v>0.0731707317073171</v>
      </c>
      <c r="P9" s="34">
        <v>0</v>
      </c>
      <c r="Q9" s="34">
        <f t="shared" si="9"/>
        <v>90.7064679826259</v>
      </c>
      <c r="R9" s="34">
        <f t="shared" si="10"/>
        <v>5</v>
      </c>
      <c r="S9" s="36">
        <f t="shared" si="11"/>
        <v>0.0609756097560976</v>
      </c>
    </row>
    <row r="10" s="28" customFormat="1" customHeight="1" spans="1:19">
      <c r="A10" s="34">
        <v>68</v>
      </c>
      <c r="B10" s="42" t="s">
        <v>1064</v>
      </c>
      <c r="C10" s="43" t="s">
        <v>1065</v>
      </c>
      <c r="D10" s="41">
        <v>3.42</v>
      </c>
      <c r="E10" s="34">
        <f t="shared" si="0"/>
        <v>57.8260869565217</v>
      </c>
      <c r="F10" s="34">
        <f t="shared" si="1"/>
        <v>29</v>
      </c>
      <c r="G10" s="36">
        <f t="shared" si="2"/>
        <v>0.353658536585366</v>
      </c>
      <c r="H10" s="34">
        <f>VLOOKUP(B10,[1]投资!$B$2:$F$83,5,0)</f>
        <v>69</v>
      </c>
      <c r="I10" s="34">
        <f t="shared" si="3"/>
        <v>6.14243323442136</v>
      </c>
      <c r="J10" s="34">
        <f t="shared" si="4"/>
        <v>6</v>
      </c>
      <c r="K10" s="36">
        <f t="shared" si="5"/>
        <v>0.0731707317073171</v>
      </c>
      <c r="L10" s="34">
        <f>VLOOKUP(C10,[2]Sheet1!$B$18:$D$25,3,0)</f>
        <v>26</v>
      </c>
      <c r="M10" s="34">
        <f t="shared" si="6"/>
        <v>26</v>
      </c>
      <c r="N10" s="34">
        <f t="shared" si="7"/>
        <v>4</v>
      </c>
      <c r="O10" s="36">
        <f t="shared" si="8"/>
        <v>0.0487804878048781</v>
      </c>
      <c r="P10" s="34">
        <v>0</v>
      </c>
      <c r="Q10" s="34">
        <f t="shared" si="9"/>
        <v>89.9685201909431</v>
      </c>
      <c r="R10" s="34">
        <f t="shared" si="10"/>
        <v>6</v>
      </c>
      <c r="S10" s="36">
        <f t="shared" si="11"/>
        <v>0.0731707317073171</v>
      </c>
    </row>
    <row r="11" s="28" customFormat="1" customHeight="1" spans="1:19">
      <c r="A11" s="34">
        <v>31</v>
      </c>
      <c r="B11" s="42" t="s">
        <v>1066</v>
      </c>
      <c r="C11" s="43" t="s">
        <v>1067</v>
      </c>
      <c r="D11" s="41">
        <v>3.73</v>
      </c>
      <c r="E11" s="34">
        <f t="shared" si="0"/>
        <v>63.0676328502416</v>
      </c>
      <c r="F11" s="34">
        <f t="shared" si="1"/>
        <v>11</v>
      </c>
      <c r="G11" s="36">
        <f t="shared" si="2"/>
        <v>0.134146341463415</v>
      </c>
      <c r="H11" s="34">
        <f>VLOOKUP(B11,[1]投资!$B$2:$F$83,5,0)</f>
        <v>116</v>
      </c>
      <c r="I11" s="34">
        <f t="shared" si="3"/>
        <v>10.326409495549</v>
      </c>
      <c r="J11" s="34">
        <f t="shared" si="4"/>
        <v>3</v>
      </c>
      <c r="K11" s="36">
        <f t="shared" si="5"/>
        <v>0.0365853658536585</v>
      </c>
      <c r="L11" s="34">
        <f>VLOOKUP(C11,[2]Sheet1!$B$18:$D$25,3,0)</f>
        <v>16</v>
      </c>
      <c r="M11" s="34">
        <f t="shared" si="6"/>
        <v>16</v>
      </c>
      <c r="N11" s="34">
        <f t="shared" si="7"/>
        <v>8</v>
      </c>
      <c r="O11" s="36">
        <f t="shared" si="8"/>
        <v>0.0975609756097561</v>
      </c>
      <c r="P11" s="34">
        <v>0</v>
      </c>
      <c r="Q11" s="34">
        <f t="shared" si="9"/>
        <v>89.3940423457905</v>
      </c>
      <c r="R11" s="34">
        <f t="shared" si="10"/>
        <v>7</v>
      </c>
      <c r="S11" s="36">
        <f t="shared" si="11"/>
        <v>0.0853658536585366</v>
      </c>
    </row>
    <row r="12" s="28" customFormat="1" customHeight="1" spans="1:19">
      <c r="A12" s="34">
        <v>42</v>
      </c>
      <c r="B12" s="42" t="s">
        <v>1068</v>
      </c>
      <c r="C12" s="43" t="s">
        <v>1069</v>
      </c>
      <c r="D12" s="41">
        <v>3.9</v>
      </c>
      <c r="E12" s="34">
        <f t="shared" si="0"/>
        <v>65.9420289855072</v>
      </c>
      <c r="F12" s="34">
        <f t="shared" si="1"/>
        <v>4</v>
      </c>
      <c r="G12" s="36">
        <f t="shared" si="2"/>
        <v>0.0487804878048781</v>
      </c>
      <c r="H12" s="34">
        <f>VLOOKUP(B12,[1]投资!$B$2:$F$83,5,0)</f>
        <v>40</v>
      </c>
      <c r="I12" s="34">
        <f t="shared" si="3"/>
        <v>3.56083086053412</v>
      </c>
      <c r="J12" s="34">
        <f t="shared" si="4"/>
        <v>11</v>
      </c>
      <c r="K12" s="36">
        <f t="shared" si="5"/>
        <v>0.134146341463415</v>
      </c>
      <c r="L12" s="34">
        <f>VLOOKUP(C12,[2]Sheet1!$B$18:$D$25,3,0)</f>
        <v>17</v>
      </c>
      <c r="M12" s="34">
        <f t="shared" si="6"/>
        <v>17</v>
      </c>
      <c r="N12" s="34">
        <f t="shared" si="7"/>
        <v>7</v>
      </c>
      <c r="O12" s="36">
        <f t="shared" si="8"/>
        <v>0.0853658536585366</v>
      </c>
      <c r="P12" s="34">
        <v>0</v>
      </c>
      <c r="Q12" s="34">
        <f t="shared" si="9"/>
        <v>86.5028598460414</v>
      </c>
      <c r="R12" s="34">
        <f t="shared" si="10"/>
        <v>8</v>
      </c>
      <c r="S12" s="36">
        <f t="shared" si="11"/>
        <v>0.0975609756097561</v>
      </c>
    </row>
    <row r="13" s="28" customFormat="1" customHeight="1" spans="1:19">
      <c r="A13" s="34">
        <v>38</v>
      </c>
      <c r="B13" s="42" t="s">
        <v>1070</v>
      </c>
      <c r="C13" s="43" t="s">
        <v>1071</v>
      </c>
      <c r="D13" s="41">
        <v>4.1</v>
      </c>
      <c r="E13" s="34">
        <f t="shared" si="0"/>
        <v>69.3236714975845</v>
      </c>
      <c r="F13" s="34">
        <f t="shared" si="1"/>
        <v>2</v>
      </c>
      <c r="G13" s="36">
        <f t="shared" si="2"/>
        <v>0.024390243902439</v>
      </c>
      <c r="H13" s="34">
        <f>VLOOKUP(B13,[1]投资!$B$2:$F$83,5,0)</f>
        <v>21</v>
      </c>
      <c r="I13" s="34">
        <f t="shared" si="3"/>
        <v>1.86943620178042</v>
      </c>
      <c r="J13" s="34">
        <f t="shared" si="4"/>
        <v>30</v>
      </c>
      <c r="K13" s="36">
        <f t="shared" si="5"/>
        <v>0.365853658536585</v>
      </c>
      <c r="L13" s="34"/>
      <c r="M13" s="34">
        <f t="shared" si="6"/>
        <v>0</v>
      </c>
      <c r="N13" s="34">
        <f t="shared" si="7"/>
        <v>10</v>
      </c>
      <c r="O13" s="36">
        <f t="shared" si="8"/>
        <v>0.121951219512195</v>
      </c>
      <c r="P13" s="34">
        <v>0</v>
      </c>
      <c r="Q13" s="34">
        <f t="shared" si="9"/>
        <v>71.193107699365</v>
      </c>
      <c r="R13" s="34">
        <f t="shared" si="10"/>
        <v>9</v>
      </c>
      <c r="S13" s="36">
        <f t="shared" si="11"/>
        <v>0.109756097560976</v>
      </c>
    </row>
    <row r="14" s="28" customFormat="1" customHeight="1" spans="1:19">
      <c r="A14" s="34">
        <v>78</v>
      </c>
      <c r="B14" s="42" t="s">
        <v>1072</v>
      </c>
      <c r="C14" s="43" t="s">
        <v>1073</v>
      </c>
      <c r="D14" s="41">
        <v>3.74</v>
      </c>
      <c r="E14" s="34">
        <f t="shared" si="0"/>
        <v>63.2367149758454</v>
      </c>
      <c r="F14" s="34">
        <f t="shared" si="1"/>
        <v>10</v>
      </c>
      <c r="G14" s="36">
        <f t="shared" si="2"/>
        <v>0.121951219512195</v>
      </c>
      <c r="H14" s="34">
        <f>VLOOKUP(B14,[1]投资!$B$2:$F$83,5,0)</f>
        <v>64</v>
      </c>
      <c r="I14" s="34">
        <f t="shared" si="3"/>
        <v>5.6973293768546</v>
      </c>
      <c r="J14" s="34">
        <f t="shared" si="4"/>
        <v>7</v>
      </c>
      <c r="K14" s="36">
        <f t="shared" si="5"/>
        <v>0.0853658536585366</v>
      </c>
      <c r="L14" s="34"/>
      <c r="M14" s="34">
        <f t="shared" si="6"/>
        <v>0</v>
      </c>
      <c r="N14" s="34">
        <f t="shared" si="7"/>
        <v>10</v>
      </c>
      <c r="O14" s="36">
        <f t="shared" si="8"/>
        <v>0.121951219512195</v>
      </c>
      <c r="P14" s="34">
        <v>0</v>
      </c>
      <c r="Q14" s="34">
        <f t="shared" si="9"/>
        <v>68.9340443527</v>
      </c>
      <c r="R14" s="34">
        <f t="shared" si="10"/>
        <v>10</v>
      </c>
      <c r="S14" s="36">
        <f t="shared" si="11"/>
        <v>0.121951219512195</v>
      </c>
    </row>
    <row r="15" s="28" customFormat="1" customHeight="1" spans="1:19">
      <c r="A15" s="34">
        <v>65</v>
      </c>
      <c r="B15" s="42" t="s">
        <v>1074</v>
      </c>
      <c r="C15" s="43" t="s">
        <v>1075</v>
      </c>
      <c r="D15" s="41">
        <v>3.62</v>
      </c>
      <c r="E15" s="34">
        <f t="shared" si="0"/>
        <v>61.207729468599</v>
      </c>
      <c r="F15" s="34">
        <f t="shared" si="1"/>
        <v>15</v>
      </c>
      <c r="G15" s="36">
        <f t="shared" si="2"/>
        <v>0.182926829268293</v>
      </c>
      <c r="H15" s="34">
        <f>VLOOKUP(B15,[1]投资!$B$2:$F$83,5,0)</f>
        <v>24</v>
      </c>
      <c r="I15" s="34">
        <f t="shared" si="3"/>
        <v>2.13649851632047</v>
      </c>
      <c r="J15" s="34">
        <f t="shared" si="4"/>
        <v>24</v>
      </c>
      <c r="K15" s="36">
        <f t="shared" si="5"/>
        <v>0.292682926829268</v>
      </c>
      <c r="L15" s="34">
        <f>VLOOKUP(C15,[2]Sheet1!$B$18:$D$25,3,0)</f>
        <v>5</v>
      </c>
      <c r="M15" s="34">
        <f t="shared" si="6"/>
        <v>5</v>
      </c>
      <c r="N15" s="34">
        <f t="shared" si="7"/>
        <v>9</v>
      </c>
      <c r="O15" s="36">
        <f t="shared" si="8"/>
        <v>0.109756097560976</v>
      </c>
      <c r="P15" s="34">
        <v>0</v>
      </c>
      <c r="Q15" s="34">
        <f t="shared" si="9"/>
        <v>68.3442279849195</v>
      </c>
      <c r="R15" s="34">
        <f t="shared" si="10"/>
        <v>11</v>
      </c>
      <c r="S15" s="36">
        <f t="shared" si="11"/>
        <v>0.134146341463415</v>
      </c>
    </row>
    <row r="16" s="28" customFormat="1" customHeight="1" spans="1:19">
      <c r="A16" s="34">
        <v>52</v>
      </c>
      <c r="B16" s="42" t="s">
        <v>1076</v>
      </c>
      <c r="C16" s="43" t="s">
        <v>1077</v>
      </c>
      <c r="D16" s="41">
        <v>3.88</v>
      </c>
      <c r="E16" s="34">
        <f t="shared" si="0"/>
        <v>65.6038647342995</v>
      </c>
      <c r="F16" s="34">
        <f t="shared" si="1"/>
        <v>5</v>
      </c>
      <c r="G16" s="36">
        <f t="shared" si="2"/>
        <v>0.0609756097560976</v>
      </c>
      <c r="H16" s="34">
        <f>VLOOKUP(B16,[1]投资!$B$2:$F$83,5,0)</f>
        <v>20</v>
      </c>
      <c r="I16" s="34">
        <f t="shared" si="3"/>
        <v>1.78041543026706</v>
      </c>
      <c r="J16" s="34">
        <f t="shared" si="4"/>
        <v>34</v>
      </c>
      <c r="K16" s="36">
        <f t="shared" si="5"/>
        <v>0.414634146341463</v>
      </c>
      <c r="L16" s="34"/>
      <c r="M16" s="34">
        <f t="shared" si="6"/>
        <v>0</v>
      </c>
      <c r="N16" s="34">
        <f t="shared" si="7"/>
        <v>10</v>
      </c>
      <c r="O16" s="36">
        <f t="shared" si="8"/>
        <v>0.121951219512195</v>
      </c>
      <c r="P16" s="34">
        <v>0</v>
      </c>
      <c r="Q16" s="34">
        <f t="shared" si="9"/>
        <v>67.3842801645666</v>
      </c>
      <c r="R16" s="34">
        <f t="shared" si="10"/>
        <v>12</v>
      </c>
      <c r="S16" s="36">
        <f t="shared" si="11"/>
        <v>0.146341463414634</v>
      </c>
    </row>
    <row r="17" s="28" customFormat="1" customHeight="1" spans="1:19">
      <c r="A17" s="34">
        <v>29</v>
      </c>
      <c r="B17" s="42" t="s">
        <v>1078</v>
      </c>
      <c r="C17" s="43" t="s">
        <v>1079</v>
      </c>
      <c r="D17" s="41">
        <v>3.78</v>
      </c>
      <c r="E17" s="34">
        <f t="shared" si="0"/>
        <v>63.9130434782609</v>
      </c>
      <c r="F17" s="34">
        <f t="shared" si="1"/>
        <v>9</v>
      </c>
      <c r="G17" s="36">
        <f t="shared" si="2"/>
        <v>0.109756097560976</v>
      </c>
      <c r="H17" s="34">
        <f>VLOOKUP(B17,[1]投资!$B$2:$F$83,5,0)</f>
        <v>37</v>
      </c>
      <c r="I17" s="34">
        <f t="shared" si="3"/>
        <v>3.29376854599407</v>
      </c>
      <c r="J17" s="34">
        <f t="shared" si="4"/>
        <v>12</v>
      </c>
      <c r="K17" s="36">
        <f t="shared" si="5"/>
        <v>0</v>
      </c>
      <c r="L17" s="34"/>
      <c r="M17" s="34">
        <f t="shared" si="6"/>
        <v>0</v>
      </c>
      <c r="N17" s="34">
        <f t="shared" si="7"/>
        <v>10</v>
      </c>
      <c r="O17" s="36">
        <f t="shared" si="8"/>
        <v>0.121951219512195</v>
      </c>
      <c r="P17" s="34">
        <v>0</v>
      </c>
      <c r="Q17" s="34">
        <f t="shared" si="9"/>
        <v>67.2068120242549</v>
      </c>
      <c r="R17" s="34">
        <f t="shared" si="10"/>
        <v>13</v>
      </c>
      <c r="S17" s="36">
        <f t="shared" si="11"/>
        <v>0.158536585365854</v>
      </c>
    </row>
    <row r="18" s="28" customFormat="1" customHeight="1" spans="1:19">
      <c r="A18" s="34">
        <v>27</v>
      </c>
      <c r="B18" s="42" t="s">
        <v>1080</v>
      </c>
      <c r="C18" s="43" t="s">
        <v>1081</v>
      </c>
      <c r="D18" s="41">
        <v>3.33</v>
      </c>
      <c r="E18" s="34">
        <f t="shared" si="0"/>
        <v>56.304347826087</v>
      </c>
      <c r="F18" s="34">
        <f t="shared" si="1"/>
        <v>34</v>
      </c>
      <c r="G18" s="36">
        <f t="shared" si="2"/>
        <v>0.414634146341463</v>
      </c>
      <c r="H18" s="34">
        <f>VLOOKUP(B18,[1]投资!$B$2:$F$83,5,0)</f>
        <v>120</v>
      </c>
      <c r="I18" s="34">
        <f t="shared" si="3"/>
        <v>10.6824925816024</v>
      </c>
      <c r="J18" s="34">
        <f t="shared" si="4"/>
        <v>2</v>
      </c>
      <c r="K18" s="36">
        <f t="shared" si="5"/>
        <v>0.024390243902439</v>
      </c>
      <c r="L18" s="34"/>
      <c r="M18" s="34">
        <f t="shared" si="6"/>
        <v>0</v>
      </c>
      <c r="N18" s="34">
        <f t="shared" si="7"/>
        <v>10</v>
      </c>
      <c r="O18" s="36">
        <f t="shared" si="8"/>
        <v>0.121951219512195</v>
      </c>
      <c r="P18" s="34">
        <v>0</v>
      </c>
      <c r="Q18" s="34">
        <f t="shared" si="9"/>
        <v>66.9868404076893</v>
      </c>
      <c r="R18" s="34">
        <f t="shared" si="10"/>
        <v>14</v>
      </c>
      <c r="S18" s="36">
        <f t="shared" si="11"/>
        <v>0.170731707317073</v>
      </c>
    </row>
    <row r="19" s="28" customFormat="1" customHeight="1" spans="1:19">
      <c r="A19" s="34">
        <v>54</v>
      </c>
      <c r="B19" s="42" t="s">
        <v>1082</v>
      </c>
      <c r="C19" s="43" t="s">
        <v>1083</v>
      </c>
      <c r="D19" s="41">
        <v>3.81</v>
      </c>
      <c r="E19" s="34">
        <f t="shared" si="0"/>
        <v>64.4202898550725</v>
      </c>
      <c r="F19" s="34">
        <f t="shared" si="1"/>
        <v>8</v>
      </c>
      <c r="G19" s="36">
        <f t="shared" si="2"/>
        <v>0.0975609756097561</v>
      </c>
      <c r="H19" s="34">
        <f>VLOOKUP(B19,[1]投资!$B$2:$F$83,5,0)</f>
        <v>27</v>
      </c>
      <c r="I19" s="34">
        <f t="shared" si="3"/>
        <v>2.40356083086053</v>
      </c>
      <c r="J19" s="34">
        <f t="shared" si="4"/>
        <v>18</v>
      </c>
      <c r="K19" s="36">
        <f t="shared" si="5"/>
        <v>0.219512195121951</v>
      </c>
      <c r="L19" s="34"/>
      <c r="M19" s="34">
        <f t="shared" si="6"/>
        <v>0</v>
      </c>
      <c r="N19" s="34">
        <f t="shared" si="7"/>
        <v>10</v>
      </c>
      <c r="O19" s="36">
        <f t="shared" si="8"/>
        <v>0.121951219512195</v>
      </c>
      <c r="P19" s="34">
        <v>0</v>
      </c>
      <c r="Q19" s="34">
        <f t="shared" si="9"/>
        <v>66.823850685933</v>
      </c>
      <c r="R19" s="34">
        <f t="shared" si="10"/>
        <v>15</v>
      </c>
      <c r="S19" s="36">
        <f t="shared" si="11"/>
        <v>0.182926829268293</v>
      </c>
    </row>
    <row r="20" s="28" customFormat="1" customHeight="1" spans="1:19">
      <c r="A20" s="34">
        <v>64</v>
      </c>
      <c r="B20" s="42" t="s">
        <v>1084</v>
      </c>
      <c r="C20" s="43" t="s">
        <v>1085</v>
      </c>
      <c r="D20" s="41">
        <v>3.83</v>
      </c>
      <c r="E20" s="34">
        <f t="shared" si="0"/>
        <v>64.7584541062802</v>
      </c>
      <c r="F20" s="34">
        <f t="shared" si="1"/>
        <v>7</v>
      </c>
      <c r="G20" s="36">
        <f t="shared" si="2"/>
        <v>0.0853658536585366</v>
      </c>
      <c r="H20" s="34">
        <f>VLOOKUP(B20,[1]投资!$B$2:$F$83,5,0)</f>
        <v>20</v>
      </c>
      <c r="I20" s="34">
        <f t="shared" si="3"/>
        <v>1.78041543026706</v>
      </c>
      <c r="J20" s="34">
        <f t="shared" si="4"/>
        <v>34</v>
      </c>
      <c r="K20" s="36">
        <f t="shared" si="5"/>
        <v>0.414634146341463</v>
      </c>
      <c r="L20" s="34"/>
      <c r="M20" s="34">
        <f t="shared" si="6"/>
        <v>0</v>
      </c>
      <c r="N20" s="34">
        <f t="shared" si="7"/>
        <v>10</v>
      </c>
      <c r="O20" s="36">
        <f t="shared" si="8"/>
        <v>0.121951219512195</v>
      </c>
      <c r="P20" s="34">
        <v>0</v>
      </c>
      <c r="Q20" s="34">
        <f t="shared" si="9"/>
        <v>66.5388695365473</v>
      </c>
      <c r="R20" s="34">
        <f t="shared" si="10"/>
        <v>16</v>
      </c>
      <c r="S20" s="36">
        <f t="shared" si="11"/>
        <v>0.195121951219512</v>
      </c>
    </row>
    <row r="21" s="28" customFormat="1" customHeight="1" spans="1:19">
      <c r="A21" s="34">
        <v>32</v>
      </c>
      <c r="B21" s="42" t="s">
        <v>1086</v>
      </c>
      <c r="C21" s="43" t="s">
        <v>1087</v>
      </c>
      <c r="D21" s="41">
        <v>3.72</v>
      </c>
      <c r="E21" s="34">
        <f t="shared" si="0"/>
        <v>62.8985507246377</v>
      </c>
      <c r="F21" s="34">
        <f t="shared" si="1"/>
        <v>12</v>
      </c>
      <c r="G21" s="36">
        <f t="shared" si="2"/>
        <v>0.146341463414634</v>
      </c>
      <c r="H21" s="34">
        <f>VLOOKUP(B21,[1]投资!$B$2:$F$83,5,0)</f>
        <v>16</v>
      </c>
      <c r="I21" s="34">
        <f t="shared" si="3"/>
        <v>1.42433234421365</v>
      </c>
      <c r="J21" s="34">
        <f t="shared" si="4"/>
        <v>51</v>
      </c>
      <c r="K21" s="36">
        <f t="shared" si="5"/>
        <v>0.621951219512195</v>
      </c>
      <c r="L21" s="34"/>
      <c r="M21" s="34">
        <f t="shared" si="6"/>
        <v>0</v>
      </c>
      <c r="N21" s="34">
        <f t="shared" si="7"/>
        <v>10</v>
      </c>
      <c r="O21" s="36">
        <f t="shared" si="8"/>
        <v>0.121951219512195</v>
      </c>
      <c r="P21" s="34">
        <v>0</v>
      </c>
      <c r="Q21" s="34">
        <f t="shared" si="9"/>
        <v>64.3228830688513</v>
      </c>
      <c r="R21" s="34">
        <f t="shared" si="10"/>
        <v>17</v>
      </c>
      <c r="S21" s="36">
        <f t="shared" si="11"/>
        <v>0.207317073170732</v>
      </c>
    </row>
    <row r="22" s="28" customFormat="1" customHeight="1" spans="1:19">
      <c r="A22" s="34">
        <v>28</v>
      </c>
      <c r="B22" s="42" t="s">
        <v>1088</v>
      </c>
      <c r="C22" s="43" t="s">
        <v>1089</v>
      </c>
      <c r="D22" s="41">
        <v>3.63</v>
      </c>
      <c r="E22" s="34">
        <f t="shared" si="0"/>
        <v>61.3768115942029</v>
      </c>
      <c r="F22" s="34">
        <f t="shared" si="1"/>
        <v>14</v>
      </c>
      <c r="G22" s="36">
        <f t="shared" si="2"/>
        <v>0.170731707317073</v>
      </c>
      <c r="H22" s="34">
        <f>VLOOKUP(B22,[1]投资!$B$2:$F$83,5,0)</f>
        <v>29</v>
      </c>
      <c r="I22" s="34">
        <f t="shared" si="3"/>
        <v>2.58160237388724</v>
      </c>
      <c r="J22" s="34">
        <f t="shared" si="4"/>
        <v>17</v>
      </c>
      <c r="K22" s="36">
        <f t="shared" si="5"/>
        <v>0.207317073170732</v>
      </c>
      <c r="L22" s="34"/>
      <c r="M22" s="34">
        <f t="shared" si="6"/>
        <v>0</v>
      </c>
      <c r="N22" s="34">
        <f t="shared" si="7"/>
        <v>10</v>
      </c>
      <c r="O22" s="36">
        <f t="shared" si="8"/>
        <v>0.121951219512195</v>
      </c>
      <c r="P22" s="34">
        <v>0</v>
      </c>
      <c r="Q22" s="34">
        <f t="shared" si="9"/>
        <v>63.9584139680901</v>
      </c>
      <c r="R22" s="34">
        <f t="shared" si="10"/>
        <v>18</v>
      </c>
      <c r="S22" s="36">
        <f t="shared" si="11"/>
        <v>0.219512195121951</v>
      </c>
    </row>
    <row r="23" s="28" customFormat="1" customHeight="1" spans="1:19">
      <c r="A23" s="34">
        <v>73</v>
      </c>
      <c r="B23" s="42" t="s">
        <v>1090</v>
      </c>
      <c r="C23" s="43" t="s">
        <v>1091</v>
      </c>
      <c r="D23" s="41">
        <v>3.59</v>
      </c>
      <c r="E23" s="34">
        <f t="shared" si="0"/>
        <v>60.7004830917874</v>
      </c>
      <c r="F23" s="34">
        <f t="shared" si="1"/>
        <v>16</v>
      </c>
      <c r="G23" s="36">
        <f t="shared" si="2"/>
        <v>0.195121951219512</v>
      </c>
      <c r="H23" s="34">
        <f>VLOOKUP(B23,[1]投资!$B$2:$F$83,5,0)</f>
        <v>32</v>
      </c>
      <c r="I23" s="34">
        <f t="shared" si="3"/>
        <v>2.8486646884273</v>
      </c>
      <c r="J23" s="34">
        <f t="shared" si="4"/>
        <v>15</v>
      </c>
      <c r="K23" s="36">
        <f t="shared" si="5"/>
        <v>0.182926829268293</v>
      </c>
      <c r="L23" s="34"/>
      <c r="M23" s="34">
        <f t="shared" si="6"/>
        <v>0</v>
      </c>
      <c r="N23" s="34">
        <f t="shared" si="7"/>
        <v>10</v>
      </c>
      <c r="O23" s="36">
        <f t="shared" si="8"/>
        <v>0.121951219512195</v>
      </c>
      <c r="P23" s="34">
        <v>0</v>
      </c>
      <c r="Q23" s="34">
        <f t="shared" si="9"/>
        <v>63.5491477802147</v>
      </c>
      <c r="R23" s="34">
        <f t="shared" si="10"/>
        <v>19</v>
      </c>
      <c r="S23" s="36">
        <f t="shared" si="11"/>
        <v>0.231707317073171</v>
      </c>
    </row>
    <row r="24" s="28" customFormat="1" customHeight="1" spans="1:19">
      <c r="A24" s="34">
        <v>70</v>
      </c>
      <c r="B24" s="42" t="s">
        <v>1092</v>
      </c>
      <c r="C24" s="43" t="s">
        <v>1093</v>
      </c>
      <c r="D24" s="41">
        <v>3.57</v>
      </c>
      <c r="E24" s="34">
        <f t="shared" si="0"/>
        <v>60.3623188405797</v>
      </c>
      <c r="F24" s="34">
        <f t="shared" si="1"/>
        <v>17</v>
      </c>
      <c r="G24" s="36">
        <f t="shared" si="2"/>
        <v>0.207317073170732</v>
      </c>
      <c r="H24" s="34">
        <f>VLOOKUP(B24,[1]投资!$B$2:$F$83,5,0)</f>
        <v>35</v>
      </c>
      <c r="I24" s="34">
        <f t="shared" si="3"/>
        <v>3.11572700296736</v>
      </c>
      <c r="J24" s="34">
        <f t="shared" si="4"/>
        <v>13</v>
      </c>
      <c r="K24" s="36">
        <f t="shared" si="5"/>
        <v>0.158536585365854</v>
      </c>
      <c r="L24" s="34"/>
      <c r="M24" s="34">
        <f t="shared" si="6"/>
        <v>0</v>
      </c>
      <c r="N24" s="34">
        <f t="shared" si="7"/>
        <v>10</v>
      </c>
      <c r="O24" s="36">
        <f t="shared" si="8"/>
        <v>0.121951219512195</v>
      </c>
      <c r="P24" s="34">
        <v>0</v>
      </c>
      <c r="Q24" s="34">
        <f t="shared" si="9"/>
        <v>63.4780458435471</v>
      </c>
      <c r="R24" s="34">
        <f t="shared" si="10"/>
        <v>20</v>
      </c>
      <c r="S24" s="36">
        <f t="shared" si="11"/>
        <v>0.24390243902439</v>
      </c>
    </row>
    <row r="25" s="28" customFormat="1" customHeight="1" spans="1:19">
      <c r="A25" s="34">
        <v>81</v>
      </c>
      <c r="B25" s="42" t="s">
        <v>1094</v>
      </c>
      <c r="C25" s="43" t="s">
        <v>1095</v>
      </c>
      <c r="D25" s="41">
        <v>3.68</v>
      </c>
      <c r="E25" s="34">
        <f t="shared" si="0"/>
        <v>62.2222222222222</v>
      </c>
      <c r="F25" s="34">
        <f t="shared" si="1"/>
        <v>13</v>
      </c>
      <c r="G25" s="36">
        <f t="shared" si="2"/>
        <v>0.158536585365854</v>
      </c>
      <c r="H25" s="34">
        <f>VLOOKUP(B25,[1]投资!$B$2:$F$83,5,0)</f>
        <v>14</v>
      </c>
      <c r="I25" s="34">
        <f t="shared" si="3"/>
        <v>1.24629080118694</v>
      </c>
      <c r="J25" s="34">
        <f t="shared" si="4"/>
        <v>61</v>
      </c>
      <c r="K25" s="36">
        <f t="shared" si="5"/>
        <v>0.74390243902439</v>
      </c>
      <c r="L25" s="34"/>
      <c r="M25" s="34">
        <f t="shared" si="6"/>
        <v>0</v>
      </c>
      <c r="N25" s="34">
        <f t="shared" si="7"/>
        <v>10</v>
      </c>
      <c r="O25" s="36">
        <f t="shared" si="8"/>
        <v>0.121951219512195</v>
      </c>
      <c r="P25" s="34">
        <v>0</v>
      </c>
      <c r="Q25" s="34">
        <f t="shared" si="9"/>
        <v>63.4685130234092</v>
      </c>
      <c r="R25" s="34">
        <f t="shared" si="10"/>
        <v>21</v>
      </c>
      <c r="S25" s="36">
        <f t="shared" si="11"/>
        <v>0.25609756097561</v>
      </c>
    </row>
    <row r="26" s="28" customFormat="1" customHeight="1" spans="1:19">
      <c r="A26" s="34">
        <v>77</v>
      </c>
      <c r="B26" s="42" t="s">
        <v>1096</v>
      </c>
      <c r="C26" s="43" t="s">
        <v>1097</v>
      </c>
      <c r="D26" s="41">
        <v>3.57</v>
      </c>
      <c r="E26" s="34">
        <f t="shared" si="0"/>
        <v>60.3623188405797</v>
      </c>
      <c r="F26" s="34">
        <f t="shared" si="1"/>
        <v>17</v>
      </c>
      <c r="G26" s="36">
        <f t="shared" si="2"/>
        <v>0.207317073170732</v>
      </c>
      <c r="H26" s="34">
        <f>VLOOKUP(B26,[1]投资!$B$2:$F$83,5,0)</f>
        <v>23</v>
      </c>
      <c r="I26" s="34">
        <f t="shared" si="3"/>
        <v>2.04747774480712</v>
      </c>
      <c r="J26" s="34">
        <f t="shared" si="4"/>
        <v>25</v>
      </c>
      <c r="K26" s="36">
        <f t="shared" si="5"/>
        <v>0.304878048780488</v>
      </c>
      <c r="L26" s="34"/>
      <c r="M26" s="34">
        <f t="shared" si="6"/>
        <v>0</v>
      </c>
      <c r="N26" s="34">
        <f t="shared" si="7"/>
        <v>10</v>
      </c>
      <c r="O26" s="36">
        <f t="shared" si="8"/>
        <v>0.121951219512195</v>
      </c>
      <c r="P26" s="34">
        <v>0</v>
      </c>
      <c r="Q26" s="34">
        <f t="shared" si="9"/>
        <v>62.4097965853868</v>
      </c>
      <c r="R26" s="34">
        <f t="shared" si="10"/>
        <v>22</v>
      </c>
      <c r="S26" s="36">
        <f t="shared" si="11"/>
        <v>0.268292682926829</v>
      </c>
    </row>
    <row r="27" s="28" customFormat="1" customHeight="1" spans="1:19">
      <c r="A27" s="34">
        <v>35</v>
      </c>
      <c r="B27" s="42" t="s">
        <v>1098</v>
      </c>
      <c r="C27" s="43" t="s">
        <v>1099</v>
      </c>
      <c r="D27" s="41">
        <v>3.43</v>
      </c>
      <c r="E27" s="34">
        <f t="shared" si="0"/>
        <v>57.9951690821256</v>
      </c>
      <c r="F27" s="34">
        <f t="shared" si="1"/>
        <v>28</v>
      </c>
      <c r="G27" s="36">
        <f t="shared" si="2"/>
        <v>0.341463414634146</v>
      </c>
      <c r="H27" s="34">
        <f>VLOOKUP(B27,[1]投资!$B$2:$F$83,5,0)</f>
        <v>48.5</v>
      </c>
      <c r="I27" s="34">
        <f t="shared" si="3"/>
        <v>4.31750741839763</v>
      </c>
      <c r="J27" s="34">
        <f t="shared" si="4"/>
        <v>9</v>
      </c>
      <c r="K27" s="36">
        <f t="shared" si="5"/>
        <v>0.109756097560976</v>
      </c>
      <c r="L27" s="34"/>
      <c r="M27" s="34">
        <f t="shared" si="6"/>
        <v>0</v>
      </c>
      <c r="N27" s="34">
        <f t="shared" si="7"/>
        <v>10</v>
      </c>
      <c r="O27" s="36">
        <f t="shared" si="8"/>
        <v>0.121951219512195</v>
      </c>
      <c r="P27" s="34">
        <v>0</v>
      </c>
      <c r="Q27" s="34">
        <f t="shared" si="9"/>
        <v>62.3126765005232</v>
      </c>
      <c r="R27" s="34">
        <f t="shared" si="10"/>
        <v>23</v>
      </c>
      <c r="S27" s="36">
        <f t="shared" si="11"/>
        <v>0.280487804878049</v>
      </c>
    </row>
    <row r="28" s="28" customFormat="1" customHeight="1" spans="1:19">
      <c r="A28" s="34">
        <v>59</v>
      </c>
      <c r="B28" s="42" t="s">
        <v>1100</v>
      </c>
      <c r="C28" s="43" t="s">
        <v>1101</v>
      </c>
      <c r="D28" s="41">
        <v>3.56</v>
      </c>
      <c r="E28" s="34">
        <f t="shared" si="0"/>
        <v>60.1932367149758</v>
      </c>
      <c r="F28" s="34">
        <f t="shared" si="1"/>
        <v>19</v>
      </c>
      <c r="G28" s="36">
        <f t="shared" si="2"/>
        <v>0.231707317073171</v>
      </c>
      <c r="H28" s="34">
        <f>VLOOKUP(B28,[1]投资!$B$2:$F$83,5,0)</f>
        <v>14</v>
      </c>
      <c r="I28" s="34">
        <f t="shared" si="3"/>
        <v>1.24629080118694</v>
      </c>
      <c r="J28" s="34">
        <f t="shared" si="4"/>
        <v>61</v>
      </c>
      <c r="K28" s="36">
        <f t="shared" si="5"/>
        <v>0.74390243902439</v>
      </c>
      <c r="L28" s="34"/>
      <c r="M28" s="34">
        <f t="shared" si="6"/>
        <v>0</v>
      </c>
      <c r="N28" s="34">
        <f t="shared" si="7"/>
        <v>10</v>
      </c>
      <c r="O28" s="36">
        <f t="shared" si="8"/>
        <v>0.121951219512195</v>
      </c>
      <c r="P28" s="34">
        <v>0</v>
      </c>
      <c r="Q28" s="34">
        <f t="shared" si="9"/>
        <v>61.4395275161628</v>
      </c>
      <c r="R28" s="34">
        <f t="shared" si="10"/>
        <v>24</v>
      </c>
      <c r="S28" s="36">
        <f t="shared" si="11"/>
        <v>0.292682926829268</v>
      </c>
    </row>
    <row r="29" s="28" customFormat="1" customHeight="1" spans="1:19">
      <c r="A29" s="34">
        <v>23</v>
      </c>
      <c r="B29" s="42" t="s">
        <v>1102</v>
      </c>
      <c r="C29" s="43" t="s">
        <v>1103</v>
      </c>
      <c r="D29" s="41">
        <v>3.51</v>
      </c>
      <c r="E29" s="34">
        <f t="shared" si="0"/>
        <v>59.3478260869565</v>
      </c>
      <c r="F29" s="34">
        <f t="shared" si="1"/>
        <v>24</v>
      </c>
      <c r="G29" s="36">
        <f t="shared" si="2"/>
        <v>0.292682926829268</v>
      </c>
      <c r="H29" s="34">
        <f>VLOOKUP(B29,[1]投资!$B$2:$F$83,5,0)</f>
        <v>20</v>
      </c>
      <c r="I29" s="34">
        <f t="shared" si="3"/>
        <v>1.78041543026706</v>
      </c>
      <c r="J29" s="34">
        <f t="shared" si="4"/>
        <v>34</v>
      </c>
      <c r="K29" s="36">
        <f t="shared" si="5"/>
        <v>0.414634146341463</v>
      </c>
      <c r="L29" s="34"/>
      <c r="M29" s="34">
        <f t="shared" si="6"/>
        <v>0</v>
      </c>
      <c r="N29" s="34">
        <f t="shared" si="7"/>
        <v>10</v>
      </c>
      <c r="O29" s="36">
        <f t="shared" si="8"/>
        <v>0.121951219512195</v>
      </c>
      <c r="P29" s="34">
        <v>0</v>
      </c>
      <c r="Q29" s="34">
        <f t="shared" si="9"/>
        <v>61.1282415172236</v>
      </c>
      <c r="R29" s="34">
        <f t="shared" si="10"/>
        <v>25</v>
      </c>
      <c r="S29" s="36">
        <f t="shared" si="11"/>
        <v>0.304878048780488</v>
      </c>
    </row>
    <row r="30" s="28" customFormat="1" customHeight="1" spans="1:19">
      <c r="A30" s="34">
        <v>53</v>
      </c>
      <c r="B30" s="46" t="s">
        <v>1104</v>
      </c>
      <c r="C30" s="47" t="s">
        <v>1105</v>
      </c>
      <c r="D30" s="41">
        <v>3.54</v>
      </c>
      <c r="E30" s="34">
        <f t="shared" si="0"/>
        <v>59.8550724637681</v>
      </c>
      <c r="F30" s="34">
        <f t="shared" si="1"/>
        <v>20</v>
      </c>
      <c r="G30" s="36">
        <f t="shared" si="2"/>
        <v>0.24390243902439</v>
      </c>
      <c r="H30" s="34">
        <f>VLOOKUP(B30,[1]投资!$B$2:$F$83,5,0)</f>
        <v>14</v>
      </c>
      <c r="I30" s="34">
        <f t="shared" si="3"/>
        <v>1.24629080118694</v>
      </c>
      <c r="J30" s="34">
        <f t="shared" si="4"/>
        <v>61</v>
      </c>
      <c r="K30" s="36">
        <f t="shared" si="5"/>
        <v>0.74390243902439</v>
      </c>
      <c r="L30" s="34"/>
      <c r="M30" s="34">
        <f t="shared" si="6"/>
        <v>0</v>
      </c>
      <c r="N30" s="34">
        <f t="shared" si="7"/>
        <v>10</v>
      </c>
      <c r="O30" s="36">
        <f t="shared" si="8"/>
        <v>0.121951219512195</v>
      </c>
      <c r="P30" s="34">
        <v>0</v>
      </c>
      <c r="Q30" s="34">
        <f t="shared" si="9"/>
        <v>61.1013632649551</v>
      </c>
      <c r="R30" s="34">
        <f t="shared" si="10"/>
        <v>26</v>
      </c>
      <c r="S30" s="36">
        <f t="shared" si="11"/>
        <v>0.317073170731707</v>
      </c>
    </row>
    <row r="31" s="28" customFormat="1" customHeight="1" spans="1:19">
      <c r="A31" s="34">
        <v>63</v>
      </c>
      <c r="B31" s="42" t="s">
        <v>1106</v>
      </c>
      <c r="C31" s="45" t="s">
        <v>1107</v>
      </c>
      <c r="D31" s="41">
        <v>3.54</v>
      </c>
      <c r="E31" s="34">
        <f t="shared" si="0"/>
        <v>59.8550724637681</v>
      </c>
      <c r="F31" s="34">
        <f t="shared" si="1"/>
        <v>20</v>
      </c>
      <c r="G31" s="36">
        <f t="shared" si="2"/>
        <v>0.24390243902439</v>
      </c>
      <c r="H31" s="34">
        <f>VLOOKUP(B31,[1]投资!$B$2:$F$83,5,0)</f>
        <v>14</v>
      </c>
      <c r="I31" s="34">
        <f t="shared" si="3"/>
        <v>1.24629080118694</v>
      </c>
      <c r="J31" s="34">
        <f t="shared" si="4"/>
        <v>61</v>
      </c>
      <c r="K31" s="36">
        <f t="shared" si="5"/>
        <v>0.74390243902439</v>
      </c>
      <c r="L31" s="34"/>
      <c r="M31" s="34">
        <f t="shared" si="6"/>
        <v>0</v>
      </c>
      <c r="N31" s="34">
        <f t="shared" si="7"/>
        <v>10</v>
      </c>
      <c r="O31" s="36">
        <f t="shared" si="8"/>
        <v>0.121951219512195</v>
      </c>
      <c r="P31" s="34">
        <v>0</v>
      </c>
      <c r="Q31" s="34">
        <f t="shared" si="9"/>
        <v>61.1013632649551</v>
      </c>
      <c r="R31" s="34">
        <f t="shared" si="10"/>
        <v>26</v>
      </c>
      <c r="S31" s="36">
        <f t="shared" si="11"/>
        <v>0.317073170731707</v>
      </c>
    </row>
    <row r="32" s="28" customFormat="1" customHeight="1" spans="1:19">
      <c r="A32" s="34">
        <v>58</v>
      </c>
      <c r="B32" s="42" t="s">
        <v>1108</v>
      </c>
      <c r="C32" s="45" t="s">
        <v>1109</v>
      </c>
      <c r="D32" s="41">
        <v>3.53</v>
      </c>
      <c r="E32" s="34">
        <f t="shared" si="0"/>
        <v>59.6859903381643</v>
      </c>
      <c r="F32" s="34">
        <f t="shared" si="1"/>
        <v>23</v>
      </c>
      <c r="G32" s="36">
        <f t="shared" si="2"/>
        <v>0.280487804878049</v>
      </c>
      <c r="H32" s="34">
        <f>VLOOKUP(B32,[1]投资!$B$2:$F$83,5,0)</f>
        <v>14.5</v>
      </c>
      <c r="I32" s="34">
        <f t="shared" si="3"/>
        <v>1.29080118694362</v>
      </c>
      <c r="J32" s="34">
        <f t="shared" si="4"/>
        <v>58</v>
      </c>
      <c r="K32" s="36">
        <f t="shared" si="5"/>
        <v>0.707317073170732</v>
      </c>
      <c r="L32" s="34"/>
      <c r="M32" s="34">
        <f t="shared" si="6"/>
        <v>0</v>
      </c>
      <c r="N32" s="34">
        <f t="shared" si="7"/>
        <v>10</v>
      </c>
      <c r="O32" s="36">
        <f t="shared" si="8"/>
        <v>0.121951219512195</v>
      </c>
      <c r="P32" s="34">
        <v>0</v>
      </c>
      <c r="Q32" s="34">
        <f t="shared" si="9"/>
        <v>60.9767915251079</v>
      </c>
      <c r="R32" s="34">
        <f t="shared" si="10"/>
        <v>28</v>
      </c>
      <c r="S32" s="36">
        <f t="shared" si="11"/>
        <v>0.341463414634146</v>
      </c>
    </row>
    <row r="33" s="28" customFormat="1" customHeight="1" spans="1:19">
      <c r="A33" s="34">
        <v>30</v>
      </c>
      <c r="B33" s="42" t="s">
        <v>1110</v>
      </c>
      <c r="C33" s="45" t="s">
        <v>1111</v>
      </c>
      <c r="D33" s="41">
        <v>3.45</v>
      </c>
      <c r="E33" s="34">
        <f t="shared" si="0"/>
        <v>58.3333333333333</v>
      </c>
      <c r="F33" s="34">
        <f t="shared" si="1"/>
        <v>25</v>
      </c>
      <c r="G33" s="36">
        <f t="shared" si="2"/>
        <v>0.304878048780488</v>
      </c>
      <c r="H33" s="34">
        <f>VLOOKUP(B33,[1]投资!$B$2:$F$83,5,0)</f>
        <v>25</v>
      </c>
      <c r="I33" s="34">
        <f t="shared" si="3"/>
        <v>2.22551928783383</v>
      </c>
      <c r="J33" s="34">
        <f t="shared" si="4"/>
        <v>21</v>
      </c>
      <c r="K33" s="36">
        <f t="shared" si="5"/>
        <v>0.25609756097561</v>
      </c>
      <c r="L33" s="34"/>
      <c r="M33" s="34">
        <f t="shared" si="6"/>
        <v>0</v>
      </c>
      <c r="N33" s="34">
        <f t="shared" si="7"/>
        <v>10</v>
      </c>
      <c r="O33" s="36">
        <f t="shared" si="8"/>
        <v>0.121951219512195</v>
      </c>
      <c r="P33" s="34">
        <v>0</v>
      </c>
      <c r="Q33" s="34">
        <f t="shared" si="9"/>
        <v>60.5588526211672</v>
      </c>
      <c r="R33" s="34">
        <f t="shared" si="10"/>
        <v>29</v>
      </c>
      <c r="S33" s="36">
        <f t="shared" si="11"/>
        <v>0.353658536585366</v>
      </c>
    </row>
    <row r="34" s="28" customFormat="1" customHeight="1" spans="1:19">
      <c r="A34" s="34">
        <v>74</v>
      </c>
      <c r="B34" s="42" t="s">
        <v>1112</v>
      </c>
      <c r="C34" s="45" t="s">
        <v>1113</v>
      </c>
      <c r="D34" s="41">
        <v>3.45</v>
      </c>
      <c r="E34" s="34">
        <f t="shared" si="0"/>
        <v>58.3333333333333</v>
      </c>
      <c r="F34" s="34">
        <f t="shared" si="1"/>
        <v>25</v>
      </c>
      <c r="G34" s="36">
        <f t="shared" si="2"/>
        <v>0.304878048780488</v>
      </c>
      <c r="H34" s="34">
        <f>VLOOKUP(B34,[1]投资!$B$2:$F$83,5,0)</f>
        <v>14.5</v>
      </c>
      <c r="I34" s="34">
        <f t="shared" si="3"/>
        <v>1.29080118694362</v>
      </c>
      <c r="J34" s="34">
        <f t="shared" si="4"/>
        <v>58</v>
      </c>
      <c r="K34" s="36">
        <f t="shared" si="5"/>
        <v>0.707317073170732</v>
      </c>
      <c r="L34" s="34"/>
      <c r="M34" s="34">
        <f t="shared" si="6"/>
        <v>0</v>
      </c>
      <c r="N34" s="34">
        <f t="shared" si="7"/>
        <v>10</v>
      </c>
      <c r="O34" s="36">
        <f t="shared" si="8"/>
        <v>0.121951219512195</v>
      </c>
      <c r="P34" s="34">
        <v>0</v>
      </c>
      <c r="Q34" s="34">
        <f t="shared" si="9"/>
        <v>59.624134520277</v>
      </c>
      <c r="R34" s="34">
        <f t="shared" si="10"/>
        <v>30</v>
      </c>
      <c r="S34" s="36">
        <f t="shared" si="11"/>
        <v>0.365853658536585</v>
      </c>
    </row>
    <row r="35" s="28" customFormat="1" customHeight="1" spans="1:19">
      <c r="A35" s="34">
        <v>62</v>
      </c>
      <c r="B35" s="42" t="s">
        <v>1114</v>
      </c>
      <c r="C35" s="45" t="s">
        <v>1115</v>
      </c>
      <c r="D35" s="41">
        <v>3.44</v>
      </c>
      <c r="E35" s="34">
        <f t="shared" si="0"/>
        <v>58.1642512077295</v>
      </c>
      <c r="F35" s="34">
        <f t="shared" si="1"/>
        <v>27</v>
      </c>
      <c r="G35" s="36">
        <f t="shared" si="2"/>
        <v>0.329268292682927</v>
      </c>
      <c r="H35" s="34">
        <f>VLOOKUP(B35,[1]投资!$B$2:$F$83,5,0)</f>
        <v>14</v>
      </c>
      <c r="I35" s="34">
        <f t="shared" si="3"/>
        <v>1.24629080118694</v>
      </c>
      <c r="J35" s="34">
        <f t="shared" si="4"/>
        <v>61</v>
      </c>
      <c r="K35" s="36">
        <f t="shared" si="5"/>
        <v>0.74390243902439</v>
      </c>
      <c r="L35" s="34"/>
      <c r="M35" s="34">
        <f t="shared" si="6"/>
        <v>0</v>
      </c>
      <c r="N35" s="34">
        <f t="shared" si="7"/>
        <v>10</v>
      </c>
      <c r="O35" s="36">
        <f t="shared" si="8"/>
        <v>0.121951219512195</v>
      </c>
      <c r="P35" s="34">
        <v>0</v>
      </c>
      <c r="Q35" s="34">
        <f t="shared" si="9"/>
        <v>59.4105420089164</v>
      </c>
      <c r="R35" s="34">
        <f t="shared" si="10"/>
        <v>31</v>
      </c>
      <c r="S35" s="36">
        <f t="shared" si="11"/>
        <v>0.378048780487805</v>
      </c>
    </row>
    <row r="36" s="28" customFormat="1" customHeight="1" spans="1:19">
      <c r="A36" s="34">
        <v>20</v>
      </c>
      <c r="B36" s="42" t="s">
        <v>1116</v>
      </c>
      <c r="C36" s="45" t="s">
        <v>1117</v>
      </c>
      <c r="D36" s="41">
        <v>3.39</v>
      </c>
      <c r="E36" s="34">
        <f t="shared" si="0"/>
        <v>57.3188405797101</v>
      </c>
      <c r="F36" s="34">
        <f t="shared" si="1"/>
        <v>30</v>
      </c>
      <c r="G36" s="36">
        <f t="shared" si="2"/>
        <v>0.365853658536585</v>
      </c>
      <c r="H36" s="34">
        <f>VLOOKUP(B36,[1]投资!$B$2:$F$83,5,0)</f>
        <v>18</v>
      </c>
      <c r="I36" s="34">
        <f t="shared" si="3"/>
        <v>1.60237388724036</v>
      </c>
      <c r="J36" s="34">
        <f t="shared" si="4"/>
        <v>41</v>
      </c>
      <c r="K36" s="36">
        <f t="shared" si="5"/>
        <v>0.5</v>
      </c>
      <c r="L36" s="34"/>
      <c r="M36" s="34">
        <f t="shared" si="6"/>
        <v>0</v>
      </c>
      <c r="N36" s="34">
        <f t="shared" si="7"/>
        <v>10</v>
      </c>
      <c r="O36" s="36">
        <f t="shared" si="8"/>
        <v>0.121951219512195</v>
      </c>
      <c r="P36" s="34">
        <v>0</v>
      </c>
      <c r="Q36" s="34">
        <f t="shared" si="9"/>
        <v>58.9212144669505</v>
      </c>
      <c r="R36" s="34">
        <f t="shared" si="10"/>
        <v>32</v>
      </c>
      <c r="S36" s="36">
        <f t="shared" si="11"/>
        <v>0.390243902439024</v>
      </c>
    </row>
    <row r="37" s="28" customFormat="1" customHeight="1" spans="1:19">
      <c r="A37" s="34">
        <v>60</v>
      </c>
      <c r="B37" s="39" t="s">
        <v>1118</v>
      </c>
      <c r="C37" s="40" t="s">
        <v>1119</v>
      </c>
      <c r="D37" s="41">
        <v>3.37</v>
      </c>
      <c r="E37" s="34">
        <f t="shared" si="0"/>
        <v>56.9806763285024</v>
      </c>
      <c r="F37" s="34">
        <f t="shared" si="1"/>
        <v>32</v>
      </c>
      <c r="G37" s="36">
        <f t="shared" si="2"/>
        <v>0.390243902439024</v>
      </c>
      <c r="H37" s="34">
        <f>VLOOKUP(B37,[1]投资!$B$2:$F$83,5,0)</f>
        <v>19.5</v>
      </c>
      <c r="I37" s="34">
        <f t="shared" si="3"/>
        <v>1.73590504451039</v>
      </c>
      <c r="J37" s="34">
        <f t="shared" si="4"/>
        <v>39</v>
      </c>
      <c r="K37" s="36">
        <f t="shared" si="5"/>
        <v>0.475609756097561</v>
      </c>
      <c r="L37" s="34"/>
      <c r="M37" s="34">
        <f t="shared" si="6"/>
        <v>0</v>
      </c>
      <c r="N37" s="34">
        <f t="shared" si="7"/>
        <v>10</v>
      </c>
      <c r="O37" s="36">
        <f t="shared" si="8"/>
        <v>0.121951219512195</v>
      </c>
      <c r="P37" s="34">
        <v>0</v>
      </c>
      <c r="Q37" s="34">
        <f t="shared" si="9"/>
        <v>58.7165813730128</v>
      </c>
      <c r="R37" s="34">
        <f t="shared" si="10"/>
        <v>33</v>
      </c>
      <c r="S37" s="36">
        <f t="shared" si="11"/>
        <v>0.402439024390244</v>
      </c>
    </row>
    <row r="38" s="28" customFormat="1" customHeight="1" spans="1:19">
      <c r="A38" s="34">
        <v>61</v>
      </c>
      <c r="B38" s="46" t="s">
        <v>1120</v>
      </c>
      <c r="C38" s="47" t="s">
        <v>1121</v>
      </c>
      <c r="D38" s="41">
        <v>3.37</v>
      </c>
      <c r="E38" s="34">
        <f t="shared" si="0"/>
        <v>56.9806763285024</v>
      </c>
      <c r="F38" s="34">
        <f t="shared" si="1"/>
        <v>32</v>
      </c>
      <c r="G38" s="36">
        <f t="shared" si="2"/>
        <v>0.390243902439024</v>
      </c>
      <c r="H38" s="34">
        <f>VLOOKUP(B38,[1]投资!$B$2:$F$83,5,0)</f>
        <v>17.5</v>
      </c>
      <c r="I38" s="34">
        <f t="shared" si="3"/>
        <v>1.55786350148368</v>
      </c>
      <c r="J38" s="34">
        <f t="shared" si="4"/>
        <v>49</v>
      </c>
      <c r="K38" s="36">
        <f t="shared" si="5"/>
        <v>0.597560975609756</v>
      </c>
      <c r="L38" s="34"/>
      <c r="M38" s="34">
        <f t="shared" si="6"/>
        <v>0</v>
      </c>
      <c r="N38" s="34">
        <f t="shared" si="7"/>
        <v>10</v>
      </c>
      <c r="O38" s="36">
        <f t="shared" si="8"/>
        <v>0.121951219512195</v>
      </c>
      <c r="P38" s="34">
        <v>0</v>
      </c>
      <c r="Q38" s="34">
        <f t="shared" si="9"/>
        <v>58.5385398299861</v>
      </c>
      <c r="R38" s="34">
        <f t="shared" si="10"/>
        <v>34</v>
      </c>
      <c r="S38" s="36">
        <f t="shared" si="11"/>
        <v>0.414634146341463</v>
      </c>
    </row>
    <row r="39" s="28" customFormat="1" customHeight="1" spans="1:19">
      <c r="A39" s="34">
        <v>67</v>
      </c>
      <c r="B39" s="42" t="s">
        <v>1122</v>
      </c>
      <c r="C39" s="45" t="s">
        <v>1123</v>
      </c>
      <c r="D39" s="41">
        <v>3.33</v>
      </c>
      <c r="E39" s="34">
        <f t="shared" si="0"/>
        <v>56.304347826087</v>
      </c>
      <c r="F39" s="34">
        <f t="shared" si="1"/>
        <v>34</v>
      </c>
      <c r="G39" s="36">
        <f t="shared" si="2"/>
        <v>0.414634146341463</v>
      </c>
      <c r="H39" s="34">
        <f>VLOOKUP(B39,[1]投资!$B$2:$F$83,5,0)</f>
        <v>22</v>
      </c>
      <c r="I39" s="34">
        <f t="shared" si="3"/>
        <v>1.95845697329377</v>
      </c>
      <c r="J39" s="34">
        <f t="shared" si="4"/>
        <v>26</v>
      </c>
      <c r="K39" s="36">
        <f t="shared" si="5"/>
        <v>0.317073170731707</v>
      </c>
      <c r="L39" s="34"/>
      <c r="M39" s="34">
        <f t="shared" si="6"/>
        <v>0</v>
      </c>
      <c r="N39" s="34">
        <f t="shared" si="7"/>
        <v>10</v>
      </c>
      <c r="O39" s="36">
        <f t="shared" si="8"/>
        <v>0.121951219512195</v>
      </c>
      <c r="P39" s="34">
        <v>0</v>
      </c>
      <c r="Q39" s="34">
        <f t="shared" si="9"/>
        <v>58.2628047993807</v>
      </c>
      <c r="R39" s="34">
        <f t="shared" si="10"/>
        <v>35</v>
      </c>
      <c r="S39" s="36">
        <f t="shared" si="11"/>
        <v>0.426829268292683</v>
      </c>
    </row>
    <row r="40" s="28" customFormat="1" customHeight="1" spans="1:19">
      <c r="A40" s="34">
        <v>43</v>
      </c>
      <c r="B40" s="48" t="s">
        <v>1124</v>
      </c>
      <c r="C40" s="49" t="s">
        <v>1125</v>
      </c>
      <c r="D40" s="41">
        <v>3.33</v>
      </c>
      <c r="E40" s="34">
        <f t="shared" si="0"/>
        <v>56.304347826087</v>
      </c>
      <c r="F40" s="34">
        <f t="shared" si="1"/>
        <v>34</v>
      </c>
      <c r="G40" s="36">
        <f t="shared" si="2"/>
        <v>0.414634146341463</v>
      </c>
      <c r="H40" s="34">
        <f>VLOOKUP(B40,[1]投资!$B$2:$F$83,5,0)</f>
        <v>20.5</v>
      </c>
      <c r="I40" s="34">
        <f t="shared" si="3"/>
        <v>1.82492581602374</v>
      </c>
      <c r="J40" s="34">
        <f t="shared" si="4"/>
        <v>33</v>
      </c>
      <c r="K40" s="36">
        <f t="shared" si="5"/>
        <v>0.402439024390244</v>
      </c>
      <c r="L40" s="34"/>
      <c r="M40" s="34">
        <f t="shared" si="6"/>
        <v>0</v>
      </c>
      <c r="N40" s="34">
        <f t="shared" si="7"/>
        <v>10</v>
      </c>
      <c r="O40" s="36">
        <f t="shared" si="8"/>
        <v>0.121951219512195</v>
      </c>
      <c r="P40" s="34">
        <v>0</v>
      </c>
      <c r="Q40" s="34">
        <f t="shared" si="9"/>
        <v>58.1292736421107</v>
      </c>
      <c r="R40" s="34">
        <f t="shared" si="10"/>
        <v>36</v>
      </c>
      <c r="S40" s="36">
        <f t="shared" si="11"/>
        <v>0.439024390243902</v>
      </c>
    </row>
    <row r="41" s="28" customFormat="1" customHeight="1" spans="1:19">
      <c r="A41" s="34">
        <v>34</v>
      </c>
      <c r="B41" s="42" t="s">
        <v>1126</v>
      </c>
      <c r="C41" s="45" t="s">
        <v>1127</v>
      </c>
      <c r="D41" s="41">
        <v>3.33</v>
      </c>
      <c r="E41" s="34">
        <f t="shared" si="0"/>
        <v>56.304347826087</v>
      </c>
      <c r="F41" s="34">
        <f t="shared" si="1"/>
        <v>34</v>
      </c>
      <c r="G41" s="36">
        <f t="shared" si="2"/>
        <v>0.414634146341463</v>
      </c>
      <c r="H41" s="34">
        <f>VLOOKUP(B41,[1]投资!$B$2:$F$83,5,0)</f>
        <v>18</v>
      </c>
      <c r="I41" s="34">
        <f t="shared" si="3"/>
        <v>1.60237388724036</v>
      </c>
      <c r="J41" s="34">
        <f t="shared" si="4"/>
        <v>41</v>
      </c>
      <c r="K41" s="36">
        <f t="shared" si="5"/>
        <v>0.5</v>
      </c>
      <c r="L41" s="34"/>
      <c r="M41" s="34">
        <f t="shared" si="6"/>
        <v>0</v>
      </c>
      <c r="N41" s="34">
        <f t="shared" si="7"/>
        <v>10</v>
      </c>
      <c r="O41" s="36">
        <f t="shared" si="8"/>
        <v>0.121951219512195</v>
      </c>
      <c r="P41" s="34">
        <v>0</v>
      </c>
      <c r="Q41" s="34">
        <f t="shared" si="9"/>
        <v>57.9067217133273</v>
      </c>
      <c r="R41" s="34">
        <f t="shared" si="10"/>
        <v>37</v>
      </c>
      <c r="S41" s="36">
        <f t="shared" si="11"/>
        <v>0.451219512195122</v>
      </c>
    </row>
    <row r="42" s="28" customFormat="1" customHeight="1" spans="1:19">
      <c r="A42" s="34">
        <v>50</v>
      </c>
      <c r="B42" s="42" t="s">
        <v>1128</v>
      </c>
      <c r="C42" s="45" t="s">
        <v>1129</v>
      </c>
      <c r="D42" s="41">
        <v>3.3</v>
      </c>
      <c r="E42" s="34">
        <f t="shared" si="0"/>
        <v>55.7971014492754</v>
      </c>
      <c r="F42" s="34">
        <f t="shared" si="1"/>
        <v>39</v>
      </c>
      <c r="G42" s="36">
        <f t="shared" si="2"/>
        <v>0.475609756097561</v>
      </c>
      <c r="H42" s="34">
        <f>VLOOKUP(B42,[1]投资!$B$2:$F$83,5,0)</f>
        <v>22</v>
      </c>
      <c r="I42" s="34">
        <f t="shared" si="3"/>
        <v>1.95845697329377</v>
      </c>
      <c r="J42" s="34">
        <f t="shared" si="4"/>
        <v>26</v>
      </c>
      <c r="K42" s="36">
        <f t="shared" si="5"/>
        <v>0.317073170731707</v>
      </c>
      <c r="L42" s="34"/>
      <c r="M42" s="34">
        <f t="shared" si="6"/>
        <v>0</v>
      </c>
      <c r="N42" s="34">
        <f t="shared" si="7"/>
        <v>10</v>
      </c>
      <c r="O42" s="36">
        <f t="shared" si="8"/>
        <v>0.121951219512195</v>
      </c>
      <c r="P42" s="34">
        <v>0</v>
      </c>
      <c r="Q42" s="34">
        <f t="shared" si="9"/>
        <v>57.7555584225691</v>
      </c>
      <c r="R42" s="34">
        <f t="shared" si="10"/>
        <v>38</v>
      </c>
      <c r="S42" s="36">
        <f t="shared" si="11"/>
        <v>0.463414634146341</v>
      </c>
    </row>
    <row r="43" s="28" customFormat="1" customHeight="1" spans="1:19">
      <c r="A43" s="34">
        <v>72</v>
      </c>
      <c r="B43" s="42" t="s">
        <v>1130</v>
      </c>
      <c r="C43" s="45" t="s">
        <v>1131</v>
      </c>
      <c r="D43" s="41">
        <v>3.27</v>
      </c>
      <c r="E43" s="34">
        <f t="shared" si="0"/>
        <v>55.2898550724638</v>
      </c>
      <c r="F43" s="34">
        <f t="shared" si="1"/>
        <v>41</v>
      </c>
      <c r="G43" s="36">
        <f t="shared" si="2"/>
        <v>0.5</v>
      </c>
      <c r="H43" s="34">
        <f>VLOOKUP(B43,[1]投资!$B$2:$F$83,5,0)</f>
        <v>27</v>
      </c>
      <c r="I43" s="34">
        <f t="shared" si="3"/>
        <v>2.40356083086053</v>
      </c>
      <c r="J43" s="34">
        <f t="shared" si="4"/>
        <v>18</v>
      </c>
      <c r="K43" s="36">
        <f t="shared" si="5"/>
        <v>0.219512195121951</v>
      </c>
      <c r="L43" s="34"/>
      <c r="M43" s="34">
        <f t="shared" si="6"/>
        <v>0</v>
      </c>
      <c r="N43" s="34">
        <f t="shared" si="7"/>
        <v>10</v>
      </c>
      <c r="O43" s="36">
        <f t="shared" si="8"/>
        <v>0.121951219512195</v>
      </c>
      <c r="P43" s="34">
        <v>0</v>
      </c>
      <c r="Q43" s="34">
        <f t="shared" si="9"/>
        <v>57.6934159033243</v>
      </c>
      <c r="R43" s="34">
        <f t="shared" si="10"/>
        <v>39</v>
      </c>
      <c r="S43" s="36">
        <f t="shared" si="11"/>
        <v>0.475609756097561</v>
      </c>
    </row>
    <row r="44" s="28" customFormat="1" customHeight="1" spans="1:19">
      <c r="A44" s="34">
        <v>80</v>
      </c>
      <c r="B44" s="39" t="s">
        <v>1132</v>
      </c>
      <c r="C44" s="40" t="s">
        <v>1133</v>
      </c>
      <c r="D44" s="41">
        <v>3.28</v>
      </c>
      <c r="E44" s="34">
        <f t="shared" si="0"/>
        <v>55.4589371980676</v>
      </c>
      <c r="F44" s="34">
        <f t="shared" si="1"/>
        <v>40</v>
      </c>
      <c r="G44" s="36">
        <f t="shared" si="2"/>
        <v>0.48780487804878</v>
      </c>
      <c r="H44" s="34">
        <f>VLOOKUP(B44,[1]投资!$B$2:$F$83,5,0)</f>
        <v>21.5</v>
      </c>
      <c r="I44" s="34">
        <f t="shared" si="3"/>
        <v>1.91394658753709</v>
      </c>
      <c r="J44" s="34">
        <f t="shared" si="4"/>
        <v>29</v>
      </c>
      <c r="K44" s="36">
        <f t="shared" si="5"/>
        <v>0.353658536585366</v>
      </c>
      <c r="L44" s="34"/>
      <c r="M44" s="34">
        <f t="shared" si="6"/>
        <v>0</v>
      </c>
      <c r="N44" s="34">
        <f t="shared" si="7"/>
        <v>10</v>
      </c>
      <c r="O44" s="36">
        <f t="shared" si="8"/>
        <v>0.121951219512195</v>
      </c>
      <c r="P44" s="34">
        <v>0</v>
      </c>
      <c r="Q44" s="34">
        <f t="shared" si="9"/>
        <v>57.3728837856047</v>
      </c>
      <c r="R44" s="34">
        <f t="shared" si="10"/>
        <v>40</v>
      </c>
      <c r="S44" s="36">
        <f t="shared" si="11"/>
        <v>0.48780487804878</v>
      </c>
    </row>
    <row r="45" s="28" customFormat="1" customHeight="1" spans="1:19">
      <c r="A45" s="34">
        <v>46</v>
      </c>
      <c r="B45" s="42" t="s">
        <v>1134</v>
      </c>
      <c r="C45" s="43" t="s">
        <v>1135</v>
      </c>
      <c r="D45" s="41">
        <v>3.31</v>
      </c>
      <c r="E45" s="34">
        <f t="shared" si="0"/>
        <v>55.9661835748792</v>
      </c>
      <c r="F45" s="34">
        <f t="shared" si="1"/>
        <v>38</v>
      </c>
      <c r="G45" s="36">
        <f t="shared" si="2"/>
        <v>0.463414634146341</v>
      </c>
      <c r="H45" s="34">
        <f>VLOOKUP(B45,[1]投资!$B$2:$F$83,5,0)</f>
        <v>14</v>
      </c>
      <c r="I45" s="34">
        <f t="shared" si="3"/>
        <v>1.24629080118694</v>
      </c>
      <c r="J45" s="34">
        <f t="shared" si="4"/>
        <v>61</v>
      </c>
      <c r="K45" s="36">
        <f t="shared" si="5"/>
        <v>0.74390243902439</v>
      </c>
      <c r="L45" s="34"/>
      <c r="M45" s="34">
        <f t="shared" si="6"/>
        <v>0</v>
      </c>
      <c r="N45" s="34">
        <f t="shared" si="7"/>
        <v>10</v>
      </c>
      <c r="O45" s="36">
        <f t="shared" si="8"/>
        <v>0.121951219512195</v>
      </c>
      <c r="P45" s="34">
        <v>0</v>
      </c>
      <c r="Q45" s="34">
        <f t="shared" si="9"/>
        <v>57.2124743760662</v>
      </c>
      <c r="R45" s="34">
        <f t="shared" si="10"/>
        <v>41</v>
      </c>
      <c r="S45" s="36">
        <f t="shared" si="11"/>
        <v>0.5</v>
      </c>
    </row>
    <row r="46" s="28" customFormat="1" customHeight="1" spans="1:19">
      <c r="A46" s="34">
        <v>69</v>
      </c>
      <c r="B46" s="42" t="s">
        <v>1136</v>
      </c>
      <c r="C46" s="43" t="s">
        <v>1137</v>
      </c>
      <c r="D46" s="41">
        <v>3.23</v>
      </c>
      <c r="E46" s="34">
        <f t="shared" si="0"/>
        <v>54.6135265700483</v>
      </c>
      <c r="F46" s="34">
        <f t="shared" si="1"/>
        <v>43</v>
      </c>
      <c r="G46" s="36">
        <f t="shared" si="2"/>
        <v>0.524390243902439</v>
      </c>
      <c r="H46" s="34">
        <f>VLOOKUP(B46,[1]投资!$B$2:$F$83,5,0)</f>
        <v>25</v>
      </c>
      <c r="I46" s="34">
        <f t="shared" si="3"/>
        <v>2.22551928783383</v>
      </c>
      <c r="J46" s="34">
        <f t="shared" si="4"/>
        <v>21</v>
      </c>
      <c r="K46" s="36">
        <f t="shared" si="5"/>
        <v>0.25609756097561</v>
      </c>
      <c r="L46" s="34"/>
      <c r="M46" s="34">
        <f t="shared" si="6"/>
        <v>0</v>
      </c>
      <c r="N46" s="34">
        <f t="shared" si="7"/>
        <v>10</v>
      </c>
      <c r="O46" s="36">
        <f t="shared" si="8"/>
        <v>0.121951219512195</v>
      </c>
      <c r="P46" s="34">
        <v>0</v>
      </c>
      <c r="Q46" s="34">
        <f t="shared" si="9"/>
        <v>56.8390458578821</v>
      </c>
      <c r="R46" s="34">
        <f t="shared" si="10"/>
        <v>42</v>
      </c>
      <c r="S46" s="36">
        <f t="shared" si="11"/>
        <v>0.51219512195122</v>
      </c>
    </row>
    <row r="47" s="28" customFormat="1" customHeight="1" spans="1:19">
      <c r="A47" s="34">
        <v>66</v>
      </c>
      <c r="B47" s="42" t="s">
        <v>1138</v>
      </c>
      <c r="C47" s="43" t="s">
        <v>1139</v>
      </c>
      <c r="D47" s="41">
        <v>3.27</v>
      </c>
      <c r="E47" s="34">
        <f t="shared" si="0"/>
        <v>55.2898550724638</v>
      </c>
      <c r="F47" s="34">
        <f t="shared" si="1"/>
        <v>41</v>
      </c>
      <c r="G47" s="36">
        <f t="shared" si="2"/>
        <v>0.5</v>
      </c>
      <c r="H47" s="34">
        <f>VLOOKUP(B47,[1]投资!$B$2:$F$83,5,0)</f>
        <v>14</v>
      </c>
      <c r="I47" s="34">
        <f t="shared" si="3"/>
        <v>1.24629080118694</v>
      </c>
      <c r="J47" s="34">
        <f t="shared" si="4"/>
        <v>61</v>
      </c>
      <c r="K47" s="36">
        <f t="shared" si="5"/>
        <v>0.74390243902439</v>
      </c>
      <c r="L47" s="34"/>
      <c r="M47" s="34">
        <f t="shared" si="6"/>
        <v>0</v>
      </c>
      <c r="N47" s="34">
        <f t="shared" si="7"/>
        <v>10</v>
      </c>
      <c r="O47" s="36">
        <f t="shared" si="8"/>
        <v>0.121951219512195</v>
      </c>
      <c r="P47" s="34">
        <v>0</v>
      </c>
      <c r="Q47" s="34">
        <f t="shared" si="9"/>
        <v>56.5361458736507</v>
      </c>
      <c r="R47" s="34">
        <f t="shared" si="10"/>
        <v>43</v>
      </c>
      <c r="S47" s="36">
        <f t="shared" si="11"/>
        <v>0.524390243902439</v>
      </c>
    </row>
    <row r="48" s="28" customFormat="1" customHeight="1" spans="1:19">
      <c r="A48" s="34">
        <v>21</v>
      </c>
      <c r="B48" s="42" t="s">
        <v>1140</v>
      </c>
      <c r="C48" s="43" t="s">
        <v>1141</v>
      </c>
      <c r="D48" s="41">
        <v>3.22</v>
      </c>
      <c r="E48" s="34">
        <f t="shared" si="0"/>
        <v>54.4444444444444</v>
      </c>
      <c r="F48" s="34">
        <f t="shared" si="1"/>
        <v>44</v>
      </c>
      <c r="G48" s="36">
        <f t="shared" si="2"/>
        <v>0.536585365853659</v>
      </c>
      <c r="H48" s="34">
        <f>VLOOKUP(B48,[1]投资!$B$2:$F$83,5,0)</f>
        <v>18</v>
      </c>
      <c r="I48" s="34">
        <f t="shared" si="3"/>
        <v>1.60237388724036</v>
      </c>
      <c r="J48" s="34">
        <f t="shared" si="4"/>
        <v>41</v>
      </c>
      <c r="K48" s="36">
        <f t="shared" si="5"/>
        <v>0.5</v>
      </c>
      <c r="L48" s="34"/>
      <c r="M48" s="34">
        <f t="shared" si="6"/>
        <v>0</v>
      </c>
      <c r="N48" s="34">
        <f t="shared" si="7"/>
        <v>10</v>
      </c>
      <c r="O48" s="36">
        <f t="shared" si="8"/>
        <v>0.121951219512195</v>
      </c>
      <c r="P48" s="34">
        <v>0</v>
      </c>
      <c r="Q48" s="34">
        <f t="shared" si="9"/>
        <v>56.0468183316848</v>
      </c>
      <c r="R48" s="34">
        <f t="shared" si="10"/>
        <v>44</v>
      </c>
      <c r="S48" s="36">
        <f t="shared" si="11"/>
        <v>0.536585365853659</v>
      </c>
    </row>
    <row r="49" s="28" customFormat="1" customHeight="1" spans="1:19">
      <c r="A49" s="34">
        <v>25</v>
      </c>
      <c r="B49" s="42" t="s">
        <v>1142</v>
      </c>
      <c r="C49" s="43" t="s">
        <v>1143</v>
      </c>
      <c r="D49" s="41">
        <v>3.17</v>
      </c>
      <c r="E49" s="34">
        <f t="shared" si="0"/>
        <v>53.5990338164251</v>
      </c>
      <c r="F49" s="34">
        <f t="shared" si="1"/>
        <v>45</v>
      </c>
      <c r="G49" s="36">
        <f t="shared" si="2"/>
        <v>0.548780487804878</v>
      </c>
      <c r="H49" s="34">
        <f>VLOOKUP(B49,[1]投资!$B$2:$F$83,5,0)</f>
        <v>17</v>
      </c>
      <c r="I49" s="34">
        <f t="shared" si="3"/>
        <v>1.513353115727</v>
      </c>
      <c r="J49" s="34">
        <f t="shared" si="4"/>
        <v>50</v>
      </c>
      <c r="K49" s="36">
        <f t="shared" si="5"/>
        <v>0.609756097560976</v>
      </c>
      <c r="L49" s="34"/>
      <c r="M49" s="34">
        <f t="shared" si="6"/>
        <v>0</v>
      </c>
      <c r="N49" s="34">
        <f t="shared" si="7"/>
        <v>10</v>
      </c>
      <c r="O49" s="36">
        <f t="shared" si="8"/>
        <v>0.121951219512195</v>
      </c>
      <c r="P49" s="34">
        <v>0</v>
      </c>
      <c r="Q49" s="34">
        <f t="shared" si="9"/>
        <v>55.1123869321521</v>
      </c>
      <c r="R49" s="34">
        <f t="shared" si="10"/>
        <v>45</v>
      </c>
      <c r="S49" s="36">
        <f t="shared" si="11"/>
        <v>0.548780487804878</v>
      </c>
    </row>
    <row r="50" s="28" customFormat="1" customHeight="1" spans="1:19">
      <c r="A50" s="34">
        <v>79</v>
      </c>
      <c r="B50" s="42" t="s">
        <v>1144</v>
      </c>
      <c r="C50" s="43" t="s">
        <v>1145</v>
      </c>
      <c r="D50" s="41">
        <v>3.14</v>
      </c>
      <c r="E50" s="34">
        <f t="shared" si="0"/>
        <v>53.0917874396135</v>
      </c>
      <c r="F50" s="34">
        <f t="shared" si="1"/>
        <v>46</v>
      </c>
      <c r="G50" s="36">
        <f t="shared" si="2"/>
        <v>0.560975609756098</v>
      </c>
      <c r="H50" s="34">
        <f>VLOOKUP(B50,[1]投资!$B$2:$F$83,5,0)</f>
        <v>21</v>
      </c>
      <c r="I50" s="34">
        <f t="shared" si="3"/>
        <v>1.86943620178042</v>
      </c>
      <c r="J50" s="34">
        <f t="shared" si="4"/>
        <v>30</v>
      </c>
      <c r="K50" s="36">
        <f t="shared" si="5"/>
        <v>0.365853658536585</v>
      </c>
      <c r="L50" s="34"/>
      <c r="M50" s="34">
        <f t="shared" si="6"/>
        <v>0</v>
      </c>
      <c r="N50" s="34">
        <f t="shared" si="7"/>
        <v>10</v>
      </c>
      <c r="O50" s="36">
        <f t="shared" si="8"/>
        <v>0.121951219512195</v>
      </c>
      <c r="P50" s="34">
        <v>0</v>
      </c>
      <c r="Q50" s="34">
        <f t="shared" si="9"/>
        <v>54.9612236413939</v>
      </c>
      <c r="R50" s="34">
        <f t="shared" si="10"/>
        <v>46</v>
      </c>
      <c r="S50" s="36">
        <f t="shared" si="11"/>
        <v>0.560975609756098</v>
      </c>
    </row>
    <row r="51" s="28" customFormat="1" customHeight="1" spans="1:19">
      <c r="A51" s="34">
        <v>19</v>
      </c>
      <c r="B51" s="42" t="s">
        <v>1146</v>
      </c>
      <c r="C51" s="43" t="s">
        <v>1147</v>
      </c>
      <c r="D51" s="41">
        <v>3.07</v>
      </c>
      <c r="E51" s="34">
        <f t="shared" si="0"/>
        <v>51.9082125603865</v>
      </c>
      <c r="F51" s="34">
        <f t="shared" si="1"/>
        <v>49</v>
      </c>
      <c r="G51" s="36">
        <f t="shared" si="2"/>
        <v>0.597560975609756</v>
      </c>
      <c r="H51" s="34">
        <f>VLOOKUP(B51,[1]投资!$B$2:$F$83,5,0)</f>
        <v>32</v>
      </c>
      <c r="I51" s="34">
        <f t="shared" si="3"/>
        <v>2.8486646884273</v>
      </c>
      <c r="J51" s="34">
        <f t="shared" si="4"/>
        <v>15</v>
      </c>
      <c r="K51" s="36">
        <f t="shared" si="5"/>
        <v>0.182926829268293</v>
      </c>
      <c r="L51" s="34"/>
      <c r="M51" s="34">
        <f t="shared" si="6"/>
        <v>0</v>
      </c>
      <c r="N51" s="34">
        <f t="shared" si="7"/>
        <v>10</v>
      </c>
      <c r="O51" s="36">
        <f t="shared" si="8"/>
        <v>0.121951219512195</v>
      </c>
      <c r="P51" s="34">
        <v>0</v>
      </c>
      <c r="Q51" s="34">
        <f t="shared" si="9"/>
        <v>54.7568772488138</v>
      </c>
      <c r="R51" s="34">
        <f t="shared" si="10"/>
        <v>47</v>
      </c>
      <c r="S51" s="36">
        <f t="shared" si="11"/>
        <v>0.573170731707317</v>
      </c>
    </row>
    <row r="52" s="28" customFormat="1" customHeight="1" spans="1:19">
      <c r="A52" s="34">
        <v>49</v>
      </c>
      <c r="B52" s="42" t="s">
        <v>1148</v>
      </c>
      <c r="C52" s="43" t="s">
        <v>1149</v>
      </c>
      <c r="D52" s="41">
        <v>3.13</v>
      </c>
      <c r="E52" s="34">
        <f t="shared" si="0"/>
        <v>52.9227053140097</v>
      </c>
      <c r="F52" s="34">
        <f t="shared" si="1"/>
        <v>47</v>
      </c>
      <c r="G52" s="36">
        <f t="shared" si="2"/>
        <v>0.573170731707317</v>
      </c>
      <c r="H52" s="34">
        <f>VLOOKUP(B52,[1]投资!$B$2:$F$83,5,0)</f>
        <v>14</v>
      </c>
      <c r="I52" s="34">
        <f t="shared" si="3"/>
        <v>1.24629080118694</v>
      </c>
      <c r="J52" s="34">
        <f t="shared" si="4"/>
        <v>61</v>
      </c>
      <c r="K52" s="36">
        <f t="shared" si="5"/>
        <v>0.74390243902439</v>
      </c>
      <c r="L52" s="34"/>
      <c r="M52" s="34">
        <f t="shared" si="6"/>
        <v>0</v>
      </c>
      <c r="N52" s="34">
        <f t="shared" si="7"/>
        <v>10</v>
      </c>
      <c r="O52" s="36">
        <f t="shared" si="8"/>
        <v>0.121951219512195</v>
      </c>
      <c r="P52" s="34">
        <v>0</v>
      </c>
      <c r="Q52" s="34">
        <f t="shared" si="9"/>
        <v>54.1689961151966</v>
      </c>
      <c r="R52" s="34">
        <f t="shared" si="10"/>
        <v>48</v>
      </c>
      <c r="S52" s="36">
        <f t="shared" si="11"/>
        <v>0.585365853658537</v>
      </c>
    </row>
    <row r="53" s="28" customFormat="1" customHeight="1" spans="1:19">
      <c r="A53" s="34">
        <v>40</v>
      </c>
      <c r="B53" s="42" t="s">
        <v>1150</v>
      </c>
      <c r="C53" s="43" t="s">
        <v>1093</v>
      </c>
      <c r="D53" s="41">
        <v>3.08</v>
      </c>
      <c r="E53" s="34">
        <f t="shared" si="0"/>
        <v>52.0772946859903</v>
      </c>
      <c r="F53" s="34">
        <f t="shared" si="1"/>
        <v>48</v>
      </c>
      <c r="G53" s="36">
        <f t="shared" si="2"/>
        <v>0.585365853658537</v>
      </c>
      <c r="H53" s="34">
        <f>VLOOKUP(B53,[1]投资!$B$2:$F$83,5,0)</f>
        <v>20</v>
      </c>
      <c r="I53" s="34">
        <f t="shared" si="3"/>
        <v>1.78041543026706</v>
      </c>
      <c r="J53" s="34">
        <f t="shared" si="4"/>
        <v>34</v>
      </c>
      <c r="K53" s="36">
        <f t="shared" si="5"/>
        <v>0.414634146341463</v>
      </c>
      <c r="L53" s="34"/>
      <c r="M53" s="34">
        <f t="shared" si="6"/>
        <v>0</v>
      </c>
      <c r="N53" s="34">
        <f t="shared" si="7"/>
        <v>10</v>
      </c>
      <c r="O53" s="36">
        <f t="shared" si="8"/>
        <v>0.121951219512195</v>
      </c>
      <c r="P53" s="34">
        <v>0</v>
      </c>
      <c r="Q53" s="34">
        <f t="shared" si="9"/>
        <v>53.8577101162574</v>
      </c>
      <c r="R53" s="34">
        <f t="shared" si="10"/>
        <v>49</v>
      </c>
      <c r="S53" s="36">
        <f t="shared" si="11"/>
        <v>0.597560975609756</v>
      </c>
    </row>
    <row r="54" s="28" customFormat="1" customHeight="1" spans="1:19">
      <c r="A54" s="34">
        <v>18</v>
      </c>
      <c r="B54" s="42" t="s">
        <v>1151</v>
      </c>
      <c r="C54" s="43" t="s">
        <v>1152</v>
      </c>
      <c r="D54" s="41">
        <v>3.07</v>
      </c>
      <c r="E54" s="34">
        <f t="shared" si="0"/>
        <v>51.9082125603865</v>
      </c>
      <c r="F54" s="34">
        <f t="shared" si="1"/>
        <v>49</v>
      </c>
      <c r="G54" s="36">
        <f t="shared" si="2"/>
        <v>0.597560975609756</v>
      </c>
      <c r="H54" s="34">
        <f>VLOOKUP(B54,[1]投资!$B$2:$F$83,5,0)</f>
        <v>14</v>
      </c>
      <c r="I54" s="34">
        <f t="shared" si="3"/>
        <v>1.24629080118694</v>
      </c>
      <c r="J54" s="34">
        <f t="shared" si="4"/>
        <v>61</v>
      </c>
      <c r="K54" s="36">
        <f t="shared" si="5"/>
        <v>0.74390243902439</v>
      </c>
      <c r="L54" s="34"/>
      <c r="M54" s="34">
        <f t="shared" si="6"/>
        <v>0</v>
      </c>
      <c r="N54" s="34">
        <f t="shared" si="7"/>
        <v>10</v>
      </c>
      <c r="O54" s="36">
        <f t="shared" si="8"/>
        <v>0.121951219512195</v>
      </c>
      <c r="P54" s="34">
        <v>0</v>
      </c>
      <c r="Q54" s="34">
        <f t="shared" si="9"/>
        <v>53.1545033615734</v>
      </c>
      <c r="R54" s="34">
        <f t="shared" si="10"/>
        <v>50</v>
      </c>
      <c r="S54" s="36">
        <f t="shared" si="11"/>
        <v>0.609756097560976</v>
      </c>
    </row>
    <row r="55" s="28" customFormat="1" customHeight="1" spans="1:19">
      <c r="A55" s="34">
        <v>71</v>
      </c>
      <c r="B55" s="42" t="s">
        <v>1153</v>
      </c>
      <c r="C55" s="43" t="s">
        <v>1154</v>
      </c>
      <c r="D55" s="41">
        <v>3.04</v>
      </c>
      <c r="E55" s="34">
        <f t="shared" si="0"/>
        <v>51.4009661835749</v>
      </c>
      <c r="F55" s="34">
        <f t="shared" si="1"/>
        <v>51</v>
      </c>
      <c r="G55" s="36">
        <f t="shared" si="2"/>
        <v>0.621951219512195</v>
      </c>
      <c r="H55" s="34">
        <f>VLOOKUP(B55,[1]投资!$B$2:$F$83,5,0)</f>
        <v>14</v>
      </c>
      <c r="I55" s="34">
        <f t="shared" si="3"/>
        <v>1.24629080118694</v>
      </c>
      <c r="J55" s="34">
        <f t="shared" si="4"/>
        <v>61</v>
      </c>
      <c r="K55" s="36">
        <f t="shared" si="5"/>
        <v>0.74390243902439</v>
      </c>
      <c r="L55" s="34"/>
      <c r="M55" s="34">
        <f t="shared" si="6"/>
        <v>0</v>
      </c>
      <c r="N55" s="34">
        <f t="shared" si="7"/>
        <v>10</v>
      </c>
      <c r="O55" s="36">
        <f t="shared" si="8"/>
        <v>0.121951219512195</v>
      </c>
      <c r="P55" s="34">
        <v>0</v>
      </c>
      <c r="Q55" s="34">
        <f t="shared" si="9"/>
        <v>52.6472569847618</v>
      </c>
      <c r="R55" s="34">
        <f t="shared" si="10"/>
        <v>51</v>
      </c>
      <c r="S55" s="36">
        <f t="shared" si="11"/>
        <v>0.621951219512195</v>
      </c>
    </row>
    <row r="56" s="28" customFormat="1" customHeight="1" spans="1:19">
      <c r="A56" s="34">
        <v>4</v>
      </c>
      <c r="B56" s="42" t="s">
        <v>1155</v>
      </c>
      <c r="C56" s="43" t="s">
        <v>1156</v>
      </c>
      <c r="D56" s="41">
        <v>3.02</v>
      </c>
      <c r="E56" s="34">
        <f t="shared" si="0"/>
        <v>51.0628019323672</v>
      </c>
      <c r="F56" s="34">
        <f t="shared" si="1"/>
        <v>52</v>
      </c>
      <c r="G56" s="36">
        <f t="shared" si="2"/>
        <v>0.634146341463415</v>
      </c>
      <c r="H56" s="34">
        <f>VLOOKUP(B56,[1]投资!$B$2:$F$83,5,0)</f>
        <v>14</v>
      </c>
      <c r="I56" s="34">
        <f t="shared" si="3"/>
        <v>1.24629080118694</v>
      </c>
      <c r="J56" s="34">
        <f t="shared" si="4"/>
        <v>61</v>
      </c>
      <c r="K56" s="36">
        <f t="shared" si="5"/>
        <v>0.74390243902439</v>
      </c>
      <c r="L56" s="34"/>
      <c r="M56" s="34">
        <f t="shared" si="6"/>
        <v>0</v>
      </c>
      <c r="N56" s="34">
        <f t="shared" si="7"/>
        <v>10</v>
      </c>
      <c r="O56" s="36">
        <f t="shared" si="8"/>
        <v>0.121951219512195</v>
      </c>
      <c r="P56" s="34">
        <v>0</v>
      </c>
      <c r="Q56" s="34">
        <f t="shared" si="9"/>
        <v>52.3090927335541</v>
      </c>
      <c r="R56" s="34">
        <f t="shared" si="10"/>
        <v>52</v>
      </c>
      <c r="S56" s="36">
        <f t="shared" si="11"/>
        <v>0.634146341463415</v>
      </c>
    </row>
    <row r="57" s="28" customFormat="1" customHeight="1" spans="1:19">
      <c r="A57" s="34">
        <v>11</v>
      </c>
      <c r="B57" s="42" t="s">
        <v>1157</v>
      </c>
      <c r="C57" s="43" t="s">
        <v>1158</v>
      </c>
      <c r="D57" s="41">
        <v>2.99</v>
      </c>
      <c r="E57" s="34">
        <f t="shared" si="0"/>
        <v>50.5555555555556</v>
      </c>
      <c r="F57" s="34">
        <f t="shared" si="1"/>
        <v>53</v>
      </c>
      <c r="G57" s="36">
        <f t="shared" si="2"/>
        <v>0.646341463414634</v>
      </c>
      <c r="H57" s="34">
        <f>VLOOKUP(B57,[1]投资!$B$2:$F$83,5,0)</f>
        <v>16</v>
      </c>
      <c r="I57" s="34">
        <f t="shared" si="3"/>
        <v>1.42433234421365</v>
      </c>
      <c r="J57" s="34">
        <f t="shared" si="4"/>
        <v>51</v>
      </c>
      <c r="K57" s="36">
        <f t="shared" si="5"/>
        <v>0.621951219512195</v>
      </c>
      <c r="L57" s="34"/>
      <c r="M57" s="34">
        <f t="shared" si="6"/>
        <v>0</v>
      </c>
      <c r="N57" s="34">
        <f t="shared" si="7"/>
        <v>10</v>
      </c>
      <c r="O57" s="36">
        <f t="shared" si="8"/>
        <v>0.121951219512195</v>
      </c>
      <c r="P57" s="34">
        <v>0</v>
      </c>
      <c r="Q57" s="34">
        <f t="shared" si="9"/>
        <v>51.9798878997692</v>
      </c>
      <c r="R57" s="34">
        <f t="shared" si="10"/>
        <v>53</v>
      </c>
      <c r="S57" s="36">
        <f t="shared" si="11"/>
        <v>0.646341463414634</v>
      </c>
    </row>
    <row r="58" s="28" customFormat="1" customHeight="1" spans="1:19">
      <c r="A58" s="34">
        <v>24</v>
      </c>
      <c r="B58" s="42" t="s">
        <v>1159</v>
      </c>
      <c r="C58" s="43" t="s">
        <v>1160</v>
      </c>
      <c r="D58" s="41">
        <v>2.97</v>
      </c>
      <c r="E58" s="34">
        <f t="shared" si="0"/>
        <v>50.2173913043478</v>
      </c>
      <c r="F58" s="34">
        <f t="shared" si="1"/>
        <v>54</v>
      </c>
      <c r="G58" s="36">
        <f t="shared" si="2"/>
        <v>0.658536585365854</v>
      </c>
      <c r="H58" s="34">
        <f>VLOOKUP(B58,[1]投资!$B$2:$F$83,5,0)</f>
        <v>16</v>
      </c>
      <c r="I58" s="34">
        <f t="shared" si="3"/>
        <v>1.42433234421365</v>
      </c>
      <c r="J58" s="34">
        <f t="shared" si="4"/>
        <v>51</v>
      </c>
      <c r="K58" s="36">
        <f t="shared" si="5"/>
        <v>0.621951219512195</v>
      </c>
      <c r="L58" s="34"/>
      <c r="M58" s="34">
        <f t="shared" si="6"/>
        <v>0</v>
      </c>
      <c r="N58" s="34">
        <f t="shared" si="7"/>
        <v>10</v>
      </c>
      <c r="O58" s="36">
        <f t="shared" si="8"/>
        <v>0.121951219512195</v>
      </c>
      <c r="P58" s="34">
        <v>0</v>
      </c>
      <c r="Q58" s="34">
        <f t="shared" si="9"/>
        <v>51.6417236485615</v>
      </c>
      <c r="R58" s="34">
        <f t="shared" si="10"/>
        <v>54</v>
      </c>
      <c r="S58" s="36">
        <f t="shared" si="11"/>
        <v>0.658536585365854</v>
      </c>
    </row>
    <row r="59" s="28" customFormat="1" customHeight="1" spans="1:19">
      <c r="A59" s="34">
        <v>47</v>
      </c>
      <c r="B59" s="42" t="s">
        <v>1161</v>
      </c>
      <c r="C59" s="43" t="s">
        <v>1162</v>
      </c>
      <c r="D59" s="41">
        <v>2.91</v>
      </c>
      <c r="E59" s="34">
        <f t="shared" si="0"/>
        <v>49.2028985507246</v>
      </c>
      <c r="F59" s="34">
        <f t="shared" si="1"/>
        <v>57</v>
      </c>
      <c r="G59" s="36">
        <f t="shared" si="2"/>
        <v>0.695121951219512</v>
      </c>
      <c r="H59" s="34">
        <f>VLOOKUP(B59,[1]投资!$B$2:$F$83,5,0)</f>
        <v>25</v>
      </c>
      <c r="I59" s="34">
        <f t="shared" si="3"/>
        <v>2.22551928783383</v>
      </c>
      <c r="J59" s="34">
        <f t="shared" si="4"/>
        <v>21</v>
      </c>
      <c r="K59" s="36">
        <f t="shared" si="5"/>
        <v>0.25609756097561</v>
      </c>
      <c r="L59" s="34"/>
      <c r="M59" s="34">
        <f t="shared" si="6"/>
        <v>0</v>
      </c>
      <c r="N59" s="34">
        <f t="shared" si="7"/>
        <v>10</v>
      </c>
      <c r="O59" s="36">
        <f t="shared" si="8"/>
        <v>0.121951219512195</v>
      </c>
      <c r="P59" s="34">
        <v>0</v>
      </c>
      <c r="Q59" s="34">
        <f t="shared" si="9"/>
        <v>51.4284178385585</v>
      </c>
      <c r="R59" s="34">
        <f t="shared" si="10"/>
        <v>55</v>
      </c>
      <c r="S59" s="36">
        <f t="shared" si="11"/>
        <v>0.670731707317073</v>
      </c>
    </row>
    <row r="60" s="28" customFormat="1" customHeight="1" spans="1:19">
      <c r="A60" s="34">
        <v>5</v>
      </c>
      <c r="B60" s="42" t="s">
        <v>1163</v>
      </c>
      <c r="C60" s="43" t="s">
        <v>1164</v>
      </c>
      <c r="D60" s="41">
        <v>2.91</v>
      </c>
      <c r="E60" s="34">
        <f t="shared" si="0"/>
        <v>49.2028985507246</v>
      </c>
      <c r="F60" s="34">
        <f t="shared" si="1"/>
        <v>57</v>
      </c>
      <c r="G60" s="36">
        <f t="shared" si="2"/>
        <v>0.695121951219512</v>
      </c>
      <c r="H60" s="34">
        <f>VLOOKUP(B60,[1]投资!$B$2:$F$83,5,0)</f>
        <v>20</v>
      </c>
      <c r="I60" s="34">
        <f t="shared" si="3"/>
        <v>1.78041543026706</v>
      </c>
      <c r="J60" s="34">
        <f t="shared" si="4"/>
        <v>34</v>
      </c>
      <c r="K60" s="36">
        <f t="shared" si="5"/>
        <v>0.414634146341463</v>
      </c>
      <c r="L60" s="34"/>
      <c r="M60" s="34">
        <f t="shared" si="6"/>
        <v>0</v>
      </c>
      <c r="N60" s="34">
        <f t="shared" si="7"/>
        <v>10</v>
      </c>
      <c r="O60" s="36">
        <f t="shared" si="8"/>
        <v>0.121951219512195</v>
      </c>
      <c r="P60" s="34">
        <v>0</v>
      </c>
      <c r="Q60" s="34">
        <f t="shared" si="9"/>
        <v>50.9833139809917</v>
      </c>
      <c r="R60" s="34">
        <f t="shared" si="10"/>
        <v>56</v>
      </c>
      <c r="S60" s="36">
        <f t="shared" si="11"/>
        <v>0.682926829268293</v>
      </c>
    </row>
    <row r="61" s="28" customFormat="1" customHeight="1" spans="1:19">
      <c r="A61" s="34">
        <v>22</v>
      </c>
      <c r="B61" s="46" t="s">
        <v>1165</v>
      </c>
      <c r="C61" s="47" t="s">
        <v>1166</v>
      </c>
      <c r="D61" s="41">
        <v>2.92</v>
      </c>
      <c r="E61" s="34">
        <f t="shared" si="0"/>
        <v>49.3719806763285</v>
      </c>
      <c r="F61" s="34">
        <f t="shared" si="1"/>
        <v>55</v>
      </c>
      <c r="G61" s="36">
        <f t="shared" si="2"/>
        <v>0.670731707317073</v>
      </c>
      <c r="H61" s="34">
        <f>VLOOKUP(B61,[1]投资!$B$2:$F$83,5,0)</f>
        <v>18</v>
      </c>
      <c r="I61" s="34">
        <f t="shared" si="3"/>
        <v>1.60237388724036</v>
      </c>
      <c r="J61" s="34">
        <f t="shared" si="4"/>
        <v>41</v>
      </c>
      <c r="K61" s="36">
        <f t="shared" si="5"/>
        <v>0.5</v>
      </c>
      <c r="L61" s="34"/>
      <c r="M61" s="34">
        <f t="shared" si="6"/>
        <v>0</v>
      </c>
      <c r="N61" s="34">
        <f t="shared" si="7"/>
        <v>10</v>
      </c>
      <c r="O61" s="36">
        <f t="shared" si="8"/>
        <v>0.121951219512195</v>
      </c>
      <c r="P61" s="34">
        <v>0</v>
      </c>
      <c r="Q61" s="34">
        <f t="shared" si="9"/>
        <v>50.9743545635689</v>
      </c>
      <c r="R61" s="34">
        <f t="shared" si="10"/>
        <v>57</v>
      </c>
      <c r="S61" s="36">
        <f t="shared" si="11"/>
        <v>0.695121951219512</v>
      </c>
    </row>
    <row r="62" s="28" customFormat="1" customHeight="1" spans="1:19">
      <c r="A62" s="34">
        <v>6</v>
      </c>
      <c r="B62" s="42" t="s">
        <v>1167</v>
      </c>
      <c r="C62" s="45" t="s">
        <v>1168</v>
      </c>
      <c r="D62" s="41">
        <v>2.92</v>
      </c>
      <c r="E62" s="34">
        <f t="shared" si="0"/>
        <v>49.3719806763285</v>
      </c>
      <c r="F62" s="34">
        <f t="shared" si="1"/>
        <v>55</v>
      </c>
      <c r="G62" s="36">
        <f t="shared" si="2"/>
        <v>0.670731707317073</v>
      </c>
      <c r="H62" s="34">
        <f>VLOOKUP(B62,[1]投资!$B$2:$F$83,5,0)</f>
        <v>16</v>
      </c>
      <c r="I62" s="34">
        <f t="shared" si="3"/>
        <v>1.42433234421365</v>
      </c>
      <c r="J62" s="34">
        <f t="shared" si="4"/>
        <v>51</v>
      </c>
      <c r="K62" s="36">
        <f t="shared" si="5"/>
        <v>0.621951219512195</v>
      </c>
      <c r="L62" s="34"/>
      <c r="M62" s="34">
        <f t="shared" si="6"/>
        <v>0</v>
      </c>
      <c r="N62" s="34">
        <f t="shared" si="7"/>
        <v>10</v>
      </c>
      <c r="O62" s="36">
        <f t="shared" si="8"/>
        <v>0.121951219512195</v>
      </c>
      <c r="P62" s="34">
        <v>0</v>
      </c>
      <c r="Q62" s="34">
        <f t="shared" si="9"/>
        <v>50.7963130205422</v>
      </c>
      <c r="R62" s="34">
        <f t="shared" si="10"/>
        <v>58</v>
      </c>
      <c r="S62" s="36">
        <f t="shared" si="11"/>
        <v>0.707317073170732</v>
      </c>
    </row>
    <row r="63" s="28" customFormat="1" customHeight="1" spans="1:19">
      <c r="A63" s="34">
        <v>12</v>
      </c>
      <c r="B63" s="39" t="s">
        <v>1169</v>
      </c>
      <c r="C63" s="40" t="s">
        <v>1170</v>
      </c>
      <c r="D63" s="41">
        <v>2.86</v>
      </c>
      <c r="E63" s="34">
        <f t="shared" si="0"/>
        <v>48.3574879227053</v>
      </c>
      <c r="F63" s="34">
        <f t="shared" si="1"/>
        <v>59</v>
      </c>
      <c r="G63" s="36">
        <f t="shared" si="2"/>
        <v>0.719512195121951</v>
      </c>
      <c r="H63" s="34">
        <f>VLOOKUP(B63,[1]投资!$B$2:$F$83,5,0)</f>
        <v>21</v>
      </c>
      <c r="I63" s="34">
        <f t="shared" si="3"/>
        <v>1.86943620178042</v>
      </c>
      <c r="J63" s="34">
        <f t="shared" si="4"/>
        <v>30</v>
      </c>
      <c r="K63" s="36">
        <f t="shared" si="5"/>
        <v>0.365853658536585</v>
      </c>
      <c r="L63" s="34"/>
      <c r="M63" s="34">
        <f t="shared" si="6"/>
        <v>0</v>
      </c>
      <c r="N63" s="34">
        <f t="shared" si="7"/>
        <v>10</v>
      </c>
      <c r="O63" s="36">
        <f t="shared" si="8"/>
        <v>0.121951219512195</v>
      </c>
      <c r="P63" s="34">
        <v>0</v>
      </c>
      <c r="Q63" s="34">
        <f t="shared" si="9"/>
        <v>50.2269241244857</v>
      </c>
      <c r="R63" s="34">
        <f t="shared" si="10"/>
        <v>59</v>
      </c>
      <c r="S63" s="36">
        <f t="shared" si="11"/>
        <v>0.719512195121951</v>
      </c>
    </row>
    <row r="64" s="28" customFormat="1" customHeight="1" spans="1:19">
      <c r="A64" s="34">
        <v>9</v>
      </c>
      <c r="B64" s="42" t="s">
        <v>1171</v>
      </c>
      <c r="C64" s="43" t="s">
        <v>1172</v>
      </c>
      <c r="D64" s="41">
        <v>2.82</v>
      </c>
      <c r="E64" s="34">
        <f t="shared" si="0"/>
        <v>47.6811594202899</v>
      </c>
      <c r="F64" s="34">
        <f t="shared" si="1"/>
        <v>61</v>
      </c>
      <c r="G64" s="36">
        <f t="shared" si="2"/>
        <v>0.74390243902439</v>
      </c>
      <c r="H64" s="34">
        <f>VLOOKUP(B64,[1]投资!$B$2:$F$83,5,0)</f>
        <v>18</v>
      </c>
      <c r="I64" s="34">
        <f t="shared" si="3"/>
        <v>1.60237388724036</v>
      </c>
      <c r="J64" s="34">
        <f t="shared" si="4"/>
        <v>41</v>
      </c>
      <c r="K64" s="36">
        <f t="shared" si="5"/>
        <v>0.5</v>
      </c>
      <c r="L64" s="34"/>
      <c r="M64" s="34">
        <f t="shared" si="6"/>
        <v>0</v>
      </c>
      <c r="N64" s="34">
        <f t="shared" si="7"/>
        <v>10</v>
      </c>
      <c r="O64" s="36">
        <f t="shared" si="8"/>
        <v>0.121951219512195</v>
      </c>
      <c r="P64" s="34">
        <v>0</v>
      </c>
      <c r="Q64" s="34">
        <f t="shared" si="9"/>
        <v>49.2835333075302</v>
      </c>
      <c r="R64" s="34">
        <f t="shared" si="10"/>
        <v>60</v>
      </c>
      <c r="S64" s="36">
        <f t="shared" si="11"/>
        <v>0.731707317073171</v>
      </c>
    </row>
    <row r="65" s="28" customFormat="1" customHeight="1" spans="1:19">
      <c r="A65" s="34">
        <v>37</v>
      </c>
      <c r="B65" s="42" t="s">
        <v>1173</v>
      </c>
      <c r="C65" s="43" t="s">
        <v>1174</v>
      </c>
      <c r="D65" s="41">
        <v>2.83</v>
      </c>
      <c r="E65" s="34">
        <f t="shared" si="0"/>
        <v>47.8502415458937</v>
      </c>
      <c r="F65" s="34">
        <f t="shared" si="1"/>
        <v>60</v>
      </c>
      <c r="G65" s="36">
        <f t="shared" si="2"/>
        <v>0.731707317073171</v>
      </c>
      <c r="H65" s="34">
        <f>VLOOKUP(B65,[1]投资!$B$2:$F$83,5,0)</f>
        <v>14</v>
      </c>
      <c r="I65" s="34">
        <f t="shared" si="3"/>
        <v>1.24629080118694</v>
      </c>
      <c r="J65" s="34">
        <f t="shared" si="4"/>
        <v>61</v>
      </c>
      <c r="K65" s="36">
        <f t="shared" si="5"/>
        <v>0.74390243902439</v>
      </c>
      <c r="L65" s="34"/>
      <c r="M65" s="34">
        <f t="shared" si="6"/>
        <v>0</v>
      </c>
      <c r="N65" s="34">
        <f t="shared" si="7"/>
        <v>10</v>
      </c>
      <c r="O65" s="36">
        <f t="shared" si="8"/>
        <v>0.121951219512195</v>
      </c>
      <c r="P65" s="34">
        <v>0</v>
      </c>
      <c r="Q65" s="34">
        <f t="shared" si="9"/>
        <v>49.0965323470807</v>
      </c>
      <c r="R65" s="34">
        <f t="shared" si="10"/>
        <v>61</v>
      </c>
      <c r="S65" s="36">
        <f t="shared" si="11"/>
        <v>0.74390243902439</v>
      </c>
    </row>
    <row r="66" s="28" customFormat="1" customHeight="1" spans="1:19">
      <c r="A66" s="34">
        <v>76</v>
      </c>
      <c r="B66" s="42" t="s">
        <v>1175</v>
      </c>
      <c r="C66" s="43" t="s">
        <v>1176</v>
      </c>
      <c r="D66" s="41">
        <v>2.82</v>
      </c>
      <c r="E66" s="34">
        <f t="shared" si="0"/>
        <v>47.6811594202899</v>
      </c>
      <c r="F66" s="34">
        <f t="shared" si="1"/>
        <v>61</v>
      </c>
      <c r="G66" s="36">
        <f t="shared" si="2"/>
        <v>0.74390243902439</v>
      </c>
      <c r="H66" s="34">
        <f>VLOOKUP(B66,[1]投资!$B$2:$F$83,5,0)</f>
        <v>14.5</v>
      </c>
      <c r="I66" s="34">
        <f t="shared" si="3"/>
        <v>1.29080118694362</v>
      </c>
      <c r="J66" s="34">
        <f t="shared" si="4"/>
        <v>58</v>
      </c>
      <c r="K66" s="36">
        <f t="shared" si="5"/>
        <v>0.707317073170732</v>
      </c>
      <c r="L66" s="34"/>
      <c r="M66" s="34">
        <f t="shared" si="6"/>
        <v>0</v>
      </c>
      <c r="N66" s="34">
        <f t="shared" si="7"/>
        <v>10</v>
      </c>
      <c r="O66" s="36">
        <f t="shared" si="8"/>
        <v>0.121951219512195</v>
      </c>
      <c r="P66" s="34">
        <v>0</v>
      </c>
      <c r="Q66" s="34">
        <f t="shared" si="9"/>
        <v>48.9719606072335</v>
      </c>
      <c r="R66" s="34">
        <f t="shared" si="10"/>
        <v>62</v>
      </c>
      <c r="S66" s="36">
        <f t="shared" si="11"/>
        <v>0.75609756097561</v>
      </c>
    </row>
    <row r="67" s="28" customFormat="1" customHeight="1" spans="1:19">
      <c r="A67" s="34">
        <v>57</v>
      </c>
      <c r="B67" s="46" t="s">
        <v>1177</v>
      </c>
      <c r="C67" s="47" t="s">
        <v>1178</v>
      </c>
      <c r="D67" s="41">
        <v>2.8</v>
      </c>
      <c r="E67" s="34">
        <f t="shared" si="0"/>
        <v>47.3429951690821</v>
      </c>
      <c r="F67" s="34">
        <f t="shared" si="1"/>
        <v>63</v>
      </c>
      <c r="G67" s="36">
        <f t="shared" si="2"/>
        <v>0.768292682926829</v>
      </c>
      <c r="H67" s="34">
        <f>VLOOKUP(B67,[1]投资!$B$2:$F$83,5,0)</f>
        <v>14</v>
      </c>
      <c r="I67" s="34">
        <f t="shared" si="3"/>
        <v>1.24629080118694</v>
      </c>
      <c r="J67" s="34">
        <f t="shared" si="4"/>
        <v>61</v>
      </c>
      <c r="K67" s="36">
        <f t="shared" si="5"/>
        <v>0.74390243902439</v>
      </c>
      <c r="L67" s="34"/>
      <c r="M67" s="34">
        <f t="shared" si="6"/>
        <v>0</v>
      </c>
      <c r="N67" s="34">
        <f t="shared" si="7"/>
        <v>10</v>
      </c>
      <c r="O67" s="36">
        <f t="shared" si="8"/>
        <v>0.121951219512195</v>
      </c>
      <c r="P67" s="34">
        <v>0</v>
      </c>
      <c r="Q67" s="34">
        <f t="shared" si="9"/>
        <v>48.5892859702691</v>
      </c>
      <c r="R67" s="34">
        <f t="shared" si="10"/>
        <v>63</v>
      </c>
      <c r="S67" s="36">
        <f t="shared" si="11"/>
        <v>0.768292682926829</v>
      </c>
    </row>
    <row r="68" s="28" customFormat="1" customHeight="1" spans="1:19">
      <c r="A68" s="34">
        <v>3</v>
      </c>
      <c r="B68" s="42" t="s">
        <v>1179</v>
      </c>
      <c r="C68" s="45" t="s">
        <v>1180</v>
      </c>
      <c r="D68" s="41">
        <v>2.75</v>
      </c>
      <c r="E68" s="34">
        <f t="shared" si="0"/>
        <v>46.4975845410628</v>
      </c>
      <c r="F68" s="34">
        <f t="shared" si="1"/>
        <v>64</v>
      </c>
      <c r="G68" s="36">
        <f t="shared" si="2"/>
        <v>0.780487804878049</v>
      </c>
      <c r="H68" s="34">
        <f>VLOOKUP(B68,[1]投资!$B$2:$F$83,5,0)</f>
        <v>18</v>
      </c>
      <c r="I68" s="34">
        <f t="shared" si="3"/>
        <v>1.60237388724036</v>
      </c>
      <c r="J68" s="34">
        <f t="shared" si="4"/>
        <v>41</v>
      </c>
      <c r="K68" s="36">
        <f t="shared" si="5"/>
        <v>0.5</v>
      </c>
      <c r="L68" s="34"/>
      <c r="M68" s="34">
        <f t="shared" si="6"/>
        <v>0</v>
      </c>
      <c r="N68" s="34">
        <f t="shared" si="7"/>
        <v>10</v>
      </c>
      <c r="O68" s="36">
        <f t="shared" si="8"/>
        <v>0.121951219512195</v>
      </c>
      <c r="P68" s="34">
        <v>0</v>
      </c>
      <c r="Q68" s="34">
        <f t="shared" si="9"/>
        <v>48.0999584283032</v>
      </c>
      <c r="R68" s="34">
        <f t="shared" si="10"/>
        <v>64</v>
      </c>
      <c r="S68" s="36">
        <f t="shared" si="11"/>
        <v>0.780487804878049</v>
      </c>
    </row>
    <row r="69" s="28" customFormat="1" customHeight="1" spans="1:19">
      <c r="A69" s="34">
        <v>45</v>
      </c>
      <c r="B69" s="48" t="s">
        <v>1181</v>
      </c>
      <c r="C69" s="49" t="s">
        <v>1182</v>
      </c>
      <c r="D69" s="41">
        <v>2.73</v>
      </c>
      <c r="E69" s="34">
        <f t="shared" ref="E69:E86" si="12">D69/MAX($D$5:$D$86)*70</f>
        <v>46.1594202898551</v>
      </c>
      <c r="F69" s="34">
        <f t="shared" ref="F69:F86" si="13">RANK(E69,$E$5:$E$86)</f>
        <v>65</v>
      </c>
      <c r="G69" s="36">
        <f t="shared" ref="G69:G86" si="14">IFERROR(RANK(E69,$E$5:$E$86)/COUNT($E$5:$E$86),0)</f>
        <v>0.792682926829268</v>
      </c>
      <c r="H69" s="34">
        <f>VLOOKUP(B69,[1]投资!$B$2:$F$83,5,0)</f>
        <v>14</v>
      </c>
      <c r="I69" s="34">
        <f t="shared" ref="I69:I86" si="15">H69/MAX($H$5:$H$86)*30</f>
        <v>1.24629080118694</v>
      </c>
      <c r="J69" s="34">
        <f t="shared" ref="J69:J86" si="16">RANK(I69,$I$5:$I$86)</f>
        <v>61</v>
      </c>
      <c r="K69" s="36">
        <f t="shared" ref="K69:K86" si="17">IFERROR(RANK(I69,$I$5:$I$86)/COUNT($I$5:$I$86),0)</f>
        <v>0.74390243902439</v>
      </c>
      <c r="L69" s="34"/>
      <c r="M69" s="34">
        <f t="shared" ref="M69:M86" si="18">IF(L69&gt;=50,50,L69)</f>
        <v>0</v>
      </c>
      <c r="N69" s="34">
        <f t="shared" ref="N69:N86" si="19">RANK(M69,$M$5:$M$86)</f>
        <v>10</v>
      </c>
      <c r="O69" s="36">
        <f t="shared" ref="O69:O86" si="20">IFERROR(RANK(M69,$M$5:$M$86)/COUNT($M$5:$M$86),0)</f>
        <v>0.121951219512195</v>
      </c>
      <c r="P69" s="34">
        <v>0</v>
      </c>
      <c r="Q69" s="34">
        <f t="shared" ref="Q69:Q86" si="21">E69+I69+M69-P69</f>
        <v>47.405711091042</v>
      </c>
      <c r="R69" s="34">
        <f t="shared" ref="R69:R86" si="22">RANK(Q69,$Q$5:$Q$86)</f>
        <v>65</v>
      </c>
      <c r="S69" s="36">
        <f t="shared" ref="S69:S86" si="23">IFERROR(RANK(Q69,$Q$5:$Q$86)/COUNT($Q$5:$Q$86),0)</f>
        <v>0.792682926829268</v>
      </c>
    </row>
    <row r="70" s="28" customFormat="1" customHeight="1" spans="1:19">
      <c r="A70" s="34">
        <v>17</v>
      </c>
      <c r="B70" s="42" t="s">
        <v>1183</v>
      </c>
      <c r="C70" s="45" t="s">
        <v>1184</v>
      </c>
      <c r="D70" s="41">
        <v>2.7</v>
      </c>
      <c r="E70" s="34">
        <f t="shared" si="12"/>
        <v>45.6521739130435</v>
      </c>
      <c r="F70" s="34">
        <f t="shared" si="13"/>
        <v>66</v>
      </c>
      <c r="G70" s="36">
        <f t="shared" si="14"/>
        <v>0.804878048780488</v>
      </c>
      <c r="H70" s="34">
        <f>VLOOKUP(B70,[1]投资!$B$2:$F$83,5,0)</f>
        <v>16</v>
      </c>
      <c r="I70" s="34">
        <f t="shared" si="15"/>
        <v>1.42433234421365</v>
      </c>
      <c r="J70" s="34">
        <f t="shared" si="16"/>
        <v>51</v>
      </c>
      <c r="K70" s="36">
        <f t="shared" si="17"/>
        <v>0.621951219512195</v>
      </c>
      <c r="L70" s="34"/>
      <c r="M70" s="34">
        <f t="shared" si="18"/>
        <v>0</v>
      </c>
      <c r="N70" s="34">
        <f t="shared" si="19"/>
        <v>10</v>
      </c>
      <c r="O70" s="36">
        <f t="shared" si="20"/>
        <v>0.121951219512195</v>
      </c>
      <c r="P70" s="34">
        <v>0</v>
      </c>
      <c r="Q70" s="34">
        <f t="shared" si="21"/>
        <v>47.0765062572571</v>
      </c>
      <c r="R70" s="34">
        <f t="shared" si="22"/>
        <v>66</v>
      </c>
      <c r="S70" s="36">
        <f t="shared" si="23"/>
        <v>0.804878048780488</v>
      </c>
    </row>
    <row r="71" s="28" customFormat="1" customHeight="1" spans="1:19">
      <c r="A71" s="34">
        <v>13</v>
      </c>
      <c r="B71" s="42" t="s">
        <v>1185</v>
      </c>
      <c r="C71" s="45" t="s">
        <v>1186</v>
      </c>
      <c r="D71" s="41">
        <v>2.59</v>
      </c>
      <c r="E71" s="34">
        <f t="shared" si="12"/>
        <v>43.792270531401</v>
      </c>
      <c r="F71" s="34">
        <f t="shared" si="13"/>
        <v>69</v>
      </c>
      <c r="G71" s="36">
        <f t="shared" si="14"/>
        <v>0.841463414634146</v>
      </c>
      <c r="H71" s="34">
        <f>VLOOKUP(B71,[1]投资!$B$2:$F$83,5,0)</f>
        <v>33</v>
      </c>
      <c r="I71" s="34">
        <f t="shared" si="15"/>
        <v>2.93768545994065</v>
      </c>
      <c r="J71" s="34">
        <f t="shared" si="16"/>
        <v>14</v>
      </c>
      <c r="K71" s="36">
        <f t="shared" si="17"/>
        <v>0.170731707317073</v>
      </c>
      <c r="L71" s="34"/>
      <c r="M71" s="34">
        <f t="shared" si="18"/>
        <v>0</v>
      </c>
      <c r="N71" s="34">
        <f t="shared" si="19"/>
        <v>10</v>
      </c>
      <c r="O71" s="36">
        <f t="shared" si="20"/>
        <v>0.121951219512195</v>
      </c>
      <c r="P71" s="34">
        <v>0</v>
      </c>
      <c r="Q71" s="34">
        <f t="shared" si="21"/>
        <v>46.7299559913416</v>
      </c>
      <c r="R71" s="34">
        <f t="shared" si="22"/>
        <v>67</v>
      </c>
      <c r="S71" s="36">
        <f t="shared" si="23"/>
        <v>0.817073170731707</v>
      </c>
    </row>
    <row r="72" s="28" customFormat="1" customHeight="1" spans="1:19">
      <c r="A72" s="34">
        <v>16</v>
      </c>
      <c r="B72" s="42" t="s">
        <v>1187</v>
      </c>
      <c r="C72" s="45" t="s">
        <v>1188</v>
      </c>
      <c r="D72" s="41">
        <v>2.68</v>
      </c>
      <c r="E72" s="34">
        <f t="shared" si="12"/>
        <v>45.3140096618358</v>
      </c>
      <c r="F72" s="34">
        <f t="shared" si="13"/>
        <v>67</v>
      </c>
      <c r="G72" s="36">
        <f t="shared" si="14"/>
        <v>0.817073170731707</v>
      </c>
      <c r="H72" s="34">
        <f>VLOOKUP(B72,[1]投资!$B$2:$F$83,5,0)</f>
        <v>14</v>
      </c>
      <c r="I72" s="34">
        <f t="shared" si="15"/>
        <v>1.24629080118694</v>
      </c>
      <c r="J72" s="34">
        <f t="shared" si="16"/>
        <v>61</v>
      </c>
      <c r="K72" s="36">
        <f t="shared" si="17"/>
        <v>0.74390243902439</v>
      </c>
      <c r="L72" s="34"/>
      <c r="M72" s="34">
        <f t="shared" si="18"/>
        <v>0</v>
      </c>
      <c r="N72" s="34">
        <f t="shared" si="19"/>
        <v>10</v>
      </c>
      <c r="O72" s="36">
        <f t="shared" si="20"/>
        <v>0.121951219512195</v>
      </c>
      <c r="P72" s="34">
        <v>0</v>
      </c>
      <c r="Q72" s="34">
        <f t="shared" si="21"/>
        <v>46.5603004630227</v>
      </c>
      <c r="R72" s="34">
        <f t="shared" si="22"/>
        <v>68</v>
      </c>
      <c r="S72" s="36">
        <f t="shared" si="23"/>
        <v>0.829268292682927</v>
      </c>
    </row>
    <row r="73" s="28" customFormat="1" customHeight="1" spans="1:19">
      <c r="A73" s="34">
        <v>33</v>
      </c>
      <c r="B73" s="48" t="s">
        <v>1189</v>
      </c>
      <c r="C73" s="49" t="s">
        <v>1190</v>
      </c>
      <c r="D73" s="41">
        <v>2.63</v>
      </c>
      <c r="E73" s="34">
        <f t="shared" si="12"/>
        <v>44.4685990338164</v>
      </c>
      <c r="F73" s="34">
        <f t="shared" si="13"/>
        <v>68</v>
      </c>
      <c r="G73" s="36">
        <f t="shared" si="14"/>
        <v>0.829268292682927</v>
      </c>
      <c r="H73" s="34">
        <f>VLOOKUP(B73,[1]投资!$B$2:$F$83,5,0)</f>
        <v>14</v>
      </c>
      <c r="I73" s="34">
        <f t="shared" si="15"/>
        <v>1.24629080118694</v>
      </c>
      <c r="J73" s="34">
        <f t="shared" si="16"/>
        <v>61</v>
      </c>
      <c r="K73" s="36">
        <f t="shared" si="17"/>
        <v>0.74390243902439</v>
      </c>
      <c r="L73" s="34"/>
      <c r="M73" s="34">
        <f t="shared" si="18"/>
        <v>0</v>
      </c>
      <c r="N73" s="34">
        <f t="shared" si="19"/>
        <v>10</v>
      </c>
      <c r="O73" s="36">
        <f t="shared" si="20"/>
        <v>0.121951219512195</v>
      </c>
      <c r="P73" s="34">
        <v>0</v>
      </c>
      <c r="Q73" s="34">
        <f t="shared" si="21"/>
        <v>45.7148898350034</v>
      </c>
      <c r="R73" s="34">
        <f t="shared" si="22"/>
        <v>69</v>
      </c>
      <c r="S73" s="36">
        <f t="shared" si="23"/>
        <v>0.841463414634146</v>
      </c>
    </row>
    <row r="74" s="28" customFormat="1" customHeight="1" spans="1:19">
      <c r="A74" s="34">
        <v>10</v>
      </c>
      <c r="B74" s="42" t="s">
        <v>1191</v>
      </c>
      <c r="C74" s="45" t="s">
        <v>1192</v>
      </c>
      <c r="D74" s="41">
        <v>2.59</v>
      </c>
      <c r="E74" s="34">
        <f t="shared" si="12"/>
        <v>43.792270531401</v>
      </c>
      <c r="F74" s="34">
        <f t="shared" si="13"/>
        <v>69</v>
      </c>
      <c r="G74" s="36">
        <f t="shared" si="14"/>
        <v>0.841463414634146</v>
      </c>
      <c r="H74" s="34">
        <f>VLOOKUP(B74,[1]投资!$B$2:$F$83,5,0)</f>
        <v>14</v>
      </c>
      <c r="I74" s="34">
        <f t="shared" si="15"/>
        <v>1.24629080118694</v>
      </c>
      <c r="J74" s="34">
        <f t="shared" si="16"/>
        <v>61</v>
      </c>
      <c r="K74" s="36">
        <f t="shared" si="17"/>
        <v>0.74390243902439</v>
      </c>
      <c r="L74" s="34"/>
      <c r="M74" s="34">
        <f t="shared" si="18"/>
        <v>0</v>
      </c>
      <c r="N74" s="34">
        <f t="shared" si="19"/>
        <v>10</v>
      </c>
      <c r="O74" s="36">
        <f t="shared" si="20"/>
        <v>0.121951219512195</v>
      </c>
      <c r="P74" s="34">
        <v>0</v>
      </c>
      <c r="Q74" s="34">
        <f t="shared" si="21"/>
        <v>45.0385613325879</v>
      </c>
      <c r="R74" s="34">
        <f t="shared" si="22"/>
        <v>70</v>
      </c>
      <c r="S74" s="36">
        <f t="shared" si="23"/>
        <v>0.853658536585366</v>
      </c>
    </row>
    <row r="75" s="28" customFormat="1" customHeight="1" spans="1:19">
      <c r="A75" s="34">
        <v>1</v>
      </c>
      <c r="B75" s="48" t="s">
        <v>1193</v>
      </c>
      <c r="C75" s="49" t="s">
        <v>1194</v>
      </c>
      <c r="D75" s="41">
        <v>2.51</v>
      </c>
      <c r="E75" s="34">
        <f t="shared" si="12"/>
        <v>42.43961352657</v>
      </c>
      <c r="F75" s="34">
        <f t="shared" si="13"/>
        <v>73</v>
      </c>
      <c r="G75" s="36">
        <f t="shared" si="14"/>
        <v>0.890243902439024</v>
      </c>
      <c r="H75" s="34">
        <f>VLOOKUP(B75,[1]投资!$B$2:$F$83,5,0)</f>
        <v>27</v>
      </c>
      <c r="I75" s="34">
        <f t="shared" si="15"/>
        <v>2.40356083086053</v>
      </c>
      <c r="J75" s="34">
        <f t="shared" si="16"/>
        <v>18</v>
      </c>
      <c r="K75" s="36">
        <f t="shared" si="17"/>
        <v>0.219512195121951</v>
      </c>
      <c r="L75" s="34"/>
      <c r="M75" s="34">
        <f t="shared" si="18"/>
        <v>0</v>
      </c>
      <c r="N75" s="34">
        <f t="shared" si="19"/>
        <v>10</v>
      </c>
      <c r="O75" s="36">
        <f t="shared" si="20"/>
        <v>0.121951219512195</v>
      </c>
      <c r="P75" s="34">
        <v>0</v>
      </c>
      <c r="Q75" s="34">
        <f t="shared" si="21"/>
        <v>44.8431743574306</v>
      </c>
      <c r="R75" s="34">
        <f t="shared" si="22"/>
        <v>71</v>
      </c>
      <c r="S75" s="36">
        <f t="shared" si="23"/>
        <v>0.865853658536585</v>
      </c>
    </row>
    <row r="76" s="28" customFormat="1" customHeight="1" spans="1:19">
      <c r="A76" s="34">
        <v>14</v>
      </c>
      <c r="B76" s="42" t="s">
        <v>1195</v>
      </c>
      <c r="C76" s="45" t="s">
        <v>1196</v>
      </c>
      <c r="D76" s="41">
        <v>2.57</v>
      </c>
      <c r="E76" s="34">
        <f t="shared" si="12"/>
        <v>43.4541062801932</v>
      </c>
      <c r="F76" s="34">
        <f t="shared" si="13"/>
        <v>71</v>
      </c>
      <c r="G76" s="36">
        <f t="shared" si="14"/>
        <v>0.865853658536585</v>
      </c>
      <c r="H76" s="34">
        <f>VLOOKUP(B76,[1]投资!$B$2:$F$83,5,0)</f>
        <v>14</v>
      </c>
      <c r="I76" s="34">
        <f t="shared" si="15"/>
        <v>1.24629080118694</v>
      </c>
      <c r="J76" s="34">
        <f t="shared" si="16"/>
        <v>61</v>
      </c>
      <c r="K76" s="36">
        <f t="shared" si="17"/>
        <v>0.74390243902439</v>
      </c>
      <c r="L76" s="34"/>
      <c r="M76" s="34">
        <f t="shared" si="18"/>
        <v>0</v>
      </c>
      <c r="N76" s="34">
        <f t="shared" si="19"/>
        <v>10</v>
      </c>
      <c r="O76" s="36">
        <f t="shared" si="20"/>
        <v>0.121951219512195</v>
      </c>
      <c r="P76" s="34">
        <v>0</v>
      </c>
      <c r="Q76" s="34">
        <f t="shared" si="21"/>
        <v>44.7003970813802</v>
      </c>
      <c r="R76" s="34">
        <f t="shared" si="22"/>
        <v>72</v>
      </c>
      <c r="S76" s="36">
        <f t="shared" si="23"/>
        <v>0.878048780487805</v>
      </c>
    </row>
    <row r="77" s="28" customFormat="1" customHeight="1" spans="1:19">
      <c r="A77" s="34">
        <v>48</v>
      </c>
      <c r="B77" s="42" t="s">
        <v>1197</v>
      </c>
      <c r="C77" s="45" t="s">
        <v>1198</v>
      </c>
      <c r="D77" s="41">
        <v>2.55</v>
      </c>
      <c r="E77" s="34">
        <f t="shared" si="12"/>
        <v>43.1159420289855</v>
      </c>
      <c r="F77" s="34">
        <f t="shared" si="13"/>
        <v>72</v>
      </c>
      <c r="G77" s="36">
        <f t="shared" si="14"/>
        <v>0.878048780487805</v>
      </c>
      <c r="H77" s="34">
        <f>VLOOKUP(B77,[1]投资!$B$2:$F$83,5,0)</f>
        <v>14</v>
      </c>
      <c r="I77" s="34">
        <f t="shared" si="15"/>
        <v>1.24629080118694</v>
      </c>
      <c r="J77" s="34">
        <f t="shared" si="16"/>
        <v>61</v>
      </c>
      <c r="K77" s="36">
        <f t="shared" si="17"/>
        <v>0.74390243902439</v>
      </c>
      <c r="L77" s="34"/>
      <c r="M77" s="34">
        <f t="shared" si="18"/>
        <v>0</v>
      </c>
      <c r="N77" s="34">
        <f t="shared" si="19"/>
        <v>10</v>
      </c>
      <c r="O77" s="36">
        <f t="shared" si="20"/>
        <v>0.121951219512195</v>
      </c>
      <c r="P77" s="34">
        <v>0</v>
      </c>
      <c r="Q77" s="34">
        <f t="shared" si="21"/>
        <v>44.3622328301725</v>
      </c>
      <c r="R77" s="34">
        <f t="shared" si="22"/>
        <v>73</v>
      </c>
      <c r="S77" s="36">
        <f t="shared" si="23"/>
        <v>0.890243902439024</v>
      </c>
    </row>
    <row r="78" s="28" customFormat="1" customHeight="1" spans="1:19">
      <c r="A78" s="34">
        <v>36</v>
      </c>
      <c r="B78" s="42" t="s">
        <v>1199</v>
      </c>
      <c r="C78" s="45" t="s">
        <v>1200</v>
      </c>
      <c r="D78" s="41">
        <v>2.48</v>
      </c>
      <c r="E78" s="34">
        <f t="shared" si="12"/>
        <v>41.9323671497585</v>
      </c>
      <c r="F78" s="34">
        <f t="shared" si="13"/>
        <v>74</v>
      </c>
      <c r="G78" s="36">
        <f t="shared" si="14"/>
        <v>0.902439024390244</v>
      </c>
      <c r="H78" s="34">
        <f>VLOOKUP(B78,[1]投资!$B$2:$F$83,5,0)</f>
        <v>18</v>
      </c>
      <c r="I78" s="34">
        <f t="shared" si="15"/>
        <v>1.60237388724036</v>
      </c>
      <c r="J78" s="34">
        <f t="shared" si="16"/>
        <v>41</v>
      </c>
      <c r="K78" s="36">
        <f t="shared" si="17"/>
        <v>0.5</v>
      </c>
      <c r="L78" s="34"/>
      <c r="M78" s="34">
        <f t="shared" si="18"/>
        <v>0</v>
      </c>
      <c r="N78" s="34">
        <f t="shared" si="19"/>
        <v>10</v>
      </c>
      <c r="O78" s="36">
        <f t="shared" si="20"/>
        <v>0.121951219512195</v>
      </c>
      <c r="P78" s="34">
        <v>0</v>
      </c>
      <c r="Q78" s="34">
        <f t="shared" si="21"/>
        <v>43.5347410369988</v>
      </c>
      <c r="R78" s="34">
        <f t="shared" si="22"/>
        <v>74</v>
      </c>
      <c r="S78" s="36">
        <f t="shared" si="23"/>
        <v>0.902439024390244</v>
      </c>
    </row>
    <row r="79" s="28" customFormat="1" customHeight="1" spans="1:19">
      <c r="A79" s="34">
        <v>7</v>
      </c>
      <c r="B79" s="42" t="s">
        <v>1201</v>
      </c>
      <c r="C79" s="45" t="s">
        <v>1202</v>
      </c>
      <c r="D79" s="41">
        <v>2.42</v>
      </c>
      <c r="E79" s="34">
        <f t="shared" si="12"/>
        <v>40.9178743961353</v>
      </c>
      <c r="F79" s="34">
        <f t="shared" si="13"/>
        <v>75</v>
      </c>
      <c r="G79" s="36">
        <f t="shared" si="14"/>
        <v>0.914634146341463</v>
      </c>
      <c r="H79" s="34">
        <f>VLOOKUP(B79,[1]投资!$B$2:$F$83,5,0)</f>
        <v>19</v>
      </c>
      <c r="I79" s="34">
        <f t="shared" si="15"/>
        <v>1.69139465875371</v>
      </c>
      <c r="J79" s="34">
        <f t="shared" si="16"/>
        <v>40</v>
      </c>
      <c r="K79" s="36">
        <f t="shared" si="17"/>
        <v>0.48780487804878</v>
      </c>
      <c r="L79" s="34"/>
      <c r="M79" s="34">
        <f t="shared" si="18"/>
        <v>0</v>
      </c>
      <c r="N79" s="34">
        <f t="shared" si="19"/>
        <v>10</v>
      </c>
      <c r="O79" s="36">
        <f t="shared" si="20"/>
        <v>0.121951219512195</v>
      </c>
      <c r="P79" s="34">
        <v>0</v>
      </c>
      <c r="Q79" s="34">
        <f t="shared" si="21"/>
        <v>42.609269054889</v>
      </c>
      <c r="R79" s="34">
        <f t="shared" si="22"/>
        <v>75</v>
      </c>
      <c r="S79" s="36">
        <f t="shared" si="23"/>
        <v>0.914634146341463</v>
      </c>
    </row>
    <row r="80" s="28" customFormat="1" customHeight="1" spans="1:19">
      <c r="A80" s="34">
        <v>55</v>
      </c>
      <c r="B80" s="48" t="s">
        <v>1203</v>
      </c>
      <c r="C80" s="49" t="s">
        <v>1204</v>
      </c>
      <c r="D80" s="41">
        <v>2.23</v>
      </c>
      <c r="E80" s="34">
        <f t="shared" si="12"/>
        <v>37.7053140096618</v>
      </c>
      <c r="F80" s="34">
        <f t="shared" si="13"/>
        <v>77</v>
      </c>
      <c r="G80" s="36">
        <f t="shared" si="14"/>
        <v>0.939024390243902</v>
      </c>
      <c r="H80" s="34">
        <f>VLOOKUP(B80,[1]投资!$B$2:$F$83,5,0)</f>
        <v>22</v>
      </c>
      <c r="I80" s="34">
        <f t="shared" si="15"/>
        <v>1.95845697329377</v>
      </c>
      <c r="J80" s="34">
        <f t="shared" si="16"/>
        <v>26</v>
      </c>
      <c r="K80" s="36">
        <f t="shared" si="17"/>
        <v>0.317073170731707</v>
      </c>
      <c r="L80" s="34"/>
      <c r="M80" s="34">
        <f t="shared" si="18"/>
        <v>0</v>
      </c>
      <c r="N80" s="34">
        <f t="shared" si="19"/>
        <v>10</v>
      </c>
      <c r="O80" s="36">
        <f t="shared" si="20"/>
        <v>0.121951219512195</v>
      </c>
      <c r="P80" s="34">
        <v>0</v>
      </c>
      <c r="Q80" s="34">
        <f t="shared" si="21"/>
        <v>39.6637709829556</v>
      </c>
      <c r="R80" s="34">
        <f t="shared" si="22"/>
        <v>76</v>
      </c>
      <c r="S80" s="36">
        <f t="shared" si="23"/>
        <v>0.926829268292683</v>
      </c>
    </row>
    <row r="81" s="28" customFormat="1" customHeight="1" spans="1:19">
      <c r="A81" s="34">
        <v>56</v>
      </c>
      <c r="B81" s="42" t="s">
        <v>1205</v>
      </c>
      <c r="C81" s="45" t="s">
        <v>1206</v>
      </c>
      <c r="D81" s="41">
        <v>2.26</v>
      </c>
      <c r="E81" s="34">
        <f t="shared" si="12"/>
        <v>38.2125603864734</v>
      </c>
      <c r="F81" s="34">
        <f t="shared" si="13"/>
        <v>76</v>
      </c>
      <c r="G81" s="36">
        <f t="shared" si="14"/>
        <v>0.926829268292683</v>
      </c>
      <c r="H81" s="34">
        <f>VLOOKUP(B81,[1]投资!$B$2:$F$83,5,0)</f>
        <v>14</v>
      </c>
      <c r="I81" s="34">
        <f t="shared" si="15"/>
        <v>1.24629080118694</v>
      </c>
      <c r="J81" s="34">
        <f t="shared" si="16"/>
        <v>61</v>
      </c>
      <c r="K81" s="36">
        <f t="shared" si="17"/>
        <v>0.74390243902439</v>
      </c>
      <c r="L81" s="34"/>
      <c r="M81" s="34">
        <f t="shared" si="18"/>
        <v>0</v>
      </c>
      <c r="N81" s="34">
        <f t="shared" si="19"/>
        <v>10</v>
      </c>
      <c r="O81" s="36">
        <f t="shared" si="20"/>
        <v>0.121951219512195</v>
      </c>
      <c r="P81" s="34">
        <v>0</v>
      </c>
      <c r="Q81" s="34">
        <f t="shared" si="21"/>
        <v>39.4588511876604</v>
      </c>
      <c r="R81" s="34">
        <f t="shared" si="22"/>
        <v>77</v>
      </c>
      <c r="S81" s="36">
        <f t="shared" si="23"/>
        <v>0.939024390243902</v>
      </c>
    </row>
    <row r="82" s="28" customFormat="1" customHeight="1" spans="1:19">
      <c r="A82" s="34">
        <v>2</v>
      </c>
      <c r="B82" s="48" t="s">
        <v>1207</v>
      </c>
      <c r="C82" s="49" t="s">
        <v>1208</v>
      </c>
      <c r="D82" s="41">
        <v>2.22</v>
      </c>
      <c r="E82" s="34">
        <f t="shared" si="12"/>
        <v>37.536231884058</v>
      </c>
      <c r="F82" s="34">
        <f t="shared" si="13"/>
        <v>78</v>
      </c>
      <c r="G82" s="36">
        <f t="shared" si="14"/>
        <v>0.951219512195122</v>
      </c>
      <c r="H82" s="34">
        <f>VLOOKUP(B82,[1]投资!$B$2:$F$83,5,0)</f>
        <v>16</v>
      </c>
      <c r="I82" s="34">
        <f t="shared" si="15"/>
        <v>1.42433234421365</v>
      </c>
      <c r="J82" s="34">
        <f t="shared" si="16"/>
        <v>51</v>
      </c>
      <c r="K82" s="36">
        <f t="shared" si="17"/>
        <v>0.621951219512195</v>
      </c>
      <c r="L82" s="34"/>
      <c r="M82" s="34">
        <f t="shared" si="18"/>
        <v>0</v>
      </c>
      <c r="N82" s="34">
        <f t="shared" si="19"/>
        <v>10</v>
      </c>
      <c r="O82" s="36">
        <f t="shared" si="20"/>
        <v>0.121951219512195</v>
      </c>
      <c r="P82" s="34">
        <v>0</v>
      </c>
      <c r="Q82" s="34">
        <f t="shared" si="21"/>
        <v>38.9605642282716</v>
      </c>
      <c r="R82" s="34">
        <f t="shared" si="22"/>
        <v>78</v>
      </c>
      <c r="S82" s="36">
        <f t="shared" si="23"/>
        <v>0.951219512195122</v>
      </c>
    </row>
    <row r="83" s="28" customFormat="1" customHeight="1" spans="1:19">
      <c r="A83" s="34">
        <v>8</v>
      </c>
      <c r="B83" s="42" t="s">
        <v>1209</v>
      </c>
      <c r="C83" s="45" t="s">
        <v>1210</v>
      </c>
      <c r="D83" s="41">
        <v>1.98</v>
      </c>
      <c r="E83" s="34">
        <f t="shared" si="12"/>
        <v>33.4782608695652</v>
      </c>
      <c r="F83" s="34">
        <f t="shared" si="13"/>
        <v>80</v>
      </c>
      <c r="G83" s="36">
        <f t="shared" si="14"/>
        <v>0.975609756097561</v>
      </c>
      <c r="H83" s="34">
        <f>VLOOKUP(B83,[1]投资!$B$2:$F$83,5,0)</f>
        <v>16</v>
      </c>
      <c r="I83" s="34">
        <f t="shared" si="15"/>
        <v>1.42433234421365</v>
      </c>
      <c r="J83" s="34">
        <f t="shared" si="16"/>
        <v>51</v>
      </c>
      <c r="K83" s="36">
        <f t="shared" si="17"/>
        <v>0.621951219512195</v>
      </c>
      <c r="L83" s="34"/>
      <c r="M83" s="34">
        <f t="shared" si="18"/>
        <v>0</v>
      </c>
      <c r="N83" s="34">
        <f t="shared" si="19"/>
        <v>10</v>
      </c>
      <c r="O83" s="36">
        <f t="shared" si="20"/>
        <v>0.121951219512195</v>
      </c>
      <c r="P83" s="34">
        <v>0</v>
      </c>
      <c r="Q83" s="34">
        <f t="shared" si="21"/>
        <v>34.9025932137789</v>
      </c>
      <c r="R83" s="34">
        <f t="shared" si="22"/>
        <v>79</v>
      </c>
      <c r="S83" s="36">
        <f t="shared" si="23"/>
        <v>0.963414634146341</v>
      </c>
    </row>
    <row r="84" s="28" customFormat="1" customHeight="1" spans="1:19">
      <c r="A84" s="34">
        <v>82</v>
      </c>
      <c r="B84" s="42" t="s">
        <v>1211</v>
      </c>
      <c r="C84" s="45" t="s">
        <v>1212</v>
      </c>
      <c r="D84" s="41">
        <v>1.99</v>
      </c>
      <c r="E84" s="34">
        <f t="shared" si="12"/>
        <v>33.6473429951691</v>
      </c>
      <c r="F84" s="34">
        <f t="shared" si="13"/>
        <v>79</v>
      </c>
      <c r="G84" s="36">
        <f t="shared" si="14"/>
        <v>0.963414634146341</v>
      </c>
      <c r="H84" s="34">
        <f>VLOOKUP(B84,[1]投资!$B$2:$F$83,5,0)</f>
        <v>14</v>
      </c>
      <c r="I84" s="34">
        <f t="shared" si="15"/>
        <v>1.24629080118694</v>
      </c>
      <c r="J84" s="34">
        <f t="shared" si="16"/>
        <v>61</v>
      </c>
      <c r="K84" s="36">
        <f t="shared" si="17"/>
        <v>0.74390243902439</v>
      </c>
      <c r="L84" s="34"/>
      <c r="M84" s="34">
        <f t="shared" si="18"/>
        <v>0</v>
      </c>
      <c r="N84" s="34">
        <f t="shared" si="19"/>
        <v>10</v>
      </c>
      <c r="O84" s="36">
        <f t="shared" si="20"/>
        <v>0.121951219512195</v>
      </c>
      <c r="P84" s="34">
        <v>0</v>
      </c>
      <c r="Q84" s="34">
        <f t="shared" si="21"/>
        <v>34.893633796356</v>
      </c>
      <c r="R84" s="34">
        <f t="shared" si="22"/>
        <v>80</v>
      </c>
      <c r="S84" s="36">
        <f t="shared" si="23"/>
        <v>0.975609756097561</v>
      </c>
    </row>
    <row r="85" s="28" customFormat="1" customHeight="1" spans="1:19">
      <c r="A85" s="34">
        <v>51</v>
      </c>
      <c r="B85" s="39" t="s">
        <v>1213</v>
      </c>
      <c r="C85" s="40" t="s">
        <v>1214</v>
      </c>
      <c r="D85" s="41">
        <v>1.72</v>
      </c>
      <c r="E85" s="34">
        <f t="shared" si="12"/>
        <v>29.0821256038647</v>
      </c>
      <c r="F85" s="34">
        <f t="shared" si="13"/>
        <v>81</v>
      </c>
      <c r="G85" s="36">
        <f t="shared" si="14"/>
        <v>0.98780487804878</v>
      </c>
      <c r="H85" s="34">
        <f>VLOOKUP(B85,[1]投资!$B$2:$F$83,5,0)</f>
        <v>18</v>
      </c>
      <c r="I85" s="34">
        <f t="shared" si="15"/>
        <v>1.60237388724036</v>
      </c>
      <c r="J85" s="34">
        <f t="shared" si="16"/>
        <v>41</v>
      </c>
      <c r="K85" s="36">
        <f t="shared" si="17"/>
        <v>0.5</v>
      </c>
      <c r="L85" s="34"/>
      <c r="M85" s="34">
        <f t="shared" si="18"/>
        <v>0</v>
      </c>
      <c r="N85" s="34">
        <f t="shared" si="19"/>
        <v>10</v>
      </c>
      <c r="O85" s="36">
        <f t="shared" si="20"/>
        <v>0.121951219512195</v>
      </c>
      <c r="P85" s="34">
        <v>0</v>
      </c>
      <c r="Q85" s="34">
        <f t="shared" si="21"/>
        <v>30.6844994911051</v>
      </c>
      <c r="R85" s="34">
        <f t="shared" si="22"/>
        <v>81</v>
      </c>
      <c r="S85" s="36">
        <f t="shared" si="23"/>
        <v>0.98780487804878</v>
      </c>
    </row>
    <row r="86" s="28" customFormat="1" customHeight="1" spans="1:19">
      <c r="A86" s="34">
        <v>44</v>
      </c>
      <c r="B86" s="57" t="s">
        <v>1215</v>
      </c>
      <c r="C86" s="58" t="s">
        <v>1216</v>
      </c>
      <c r="D86" s="41">
        <v>1.46</v>
      </c>
      <c r="E86" s="34">
        <f t="shared" si="12"/>
        <v>24.6859903381643</v>
      </c>
      <c r="F86" s="34">
        <f t="shared" si="13"/>
        <v>82</v>
      </c>
      <c r="G86" s="36">
        <f t="shared" si="14"/>
        <v>1</v>
      </c>
      <c r="H86" s="34">
        <f>VLOOKUP(B86,[1]投资!$B$2:$F$83,5,0)</f>
        <v>14</v>
      </c>
      <c r="I86" s="34">
        <f t="shared" si="15"/>
        <v>1.24629080118694</v>
      </c>
      <c r="J86" s="34">
        <f t="shared" si="16"/>
        <v>61</v>
      </c>
      <c r="K86" s="36">
        <f t="shared" si="17"/>
        <v>0.74390243902439</v>
      </c>
      <c r="L86" s="34"/>
      <c r="M86" s="34">
        <f t="shared" si="18"/>
        <v>0</v>
      </c>
      <c r="N86" s="34">
        <f t="shared" si="19"/>
        <v>10</v>
      </c>
      <c r="O86" s="36">
        <f t="shared" si="20"/>
        <v>0.121951219512195</v>
      </c>
      <c r="P86" s="34">
        <v>0</v>
      </c>
      <c r="Q86" s="34">
        <f t="shared" si="21"/>
        <v>25.9322811393512</v>
      </c>
      <c r="R86" s="34">
        <f t="shared" si="22"/>
        <v>82</v>
      </c>
      <c r="S86" s="36">
        <f t="shared" si="23"/>
        <v>1</v>
      </c>
    </row>
    <row r="87" s="28" customFormat="1" ht="30" customHeight="1" spans="1:19">
      <c r="D87" s="54"/>
      <c r="K87" s="30"/>
      <c r="O87" s="30"/>
      <c r="S87" s="30"/>
    </row>
    <row r="88" s="28" customFormat="1" ht="30" customHeight="1" spans="1:19">
      <c r="D88" s="54"/>
      <c r="K88" s="30"/>
      <c r="O88" s="30"/>
      <c r="S88" s="30"/>
    </row>
    <row r="89" s="28" customFormat="1" ht="30" customHeight="1" spans="1:19">
      <c r="D89" s="54"/>
      <c r="K89" s="30"/>
      <c r="O89" s="30"/>
      <c r="S89" s="30"/>
    </row>
    <row r="90" s="28" customFormat="1" customHeight="1" spans="1:19">
      <c r="D90" s="54"/>
      <c r="G90" s="30"/>
      <c r="K90" s="30"/>
      <c r="M90" s="25"/>
      <c r="N90" s="25"/>
      <c r="O90" s="25"/>
      <c r="P90" s="25"/>
      <c r="Q90" s="25"/>
      <c r="R90" s="25"/>
      <c r="S90" s="25"/>
    </row>
  </sheetData>
  <mergeCells count="10">
    <mergeCell ref="B1:C1"/>
    <mergeCell ref="A2:S2"/>
    <mergeCell ref="D3:G3"/>
    <mergeCell ref="H3:K3"/>
    <mergeCell ref="L3:O3"/>
    <mergeCell ref="Q3:S3"/>
    <mergeCell ref="A3:A4"/>
    <mergeCell ref="B3:B4"/>
    <mergeCell ref="C3:C4"/>
    <mergeCell ref="P3:P4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83"/>
  <sheetViews>
    <sheetView workbookViewId="0">
      <selection activeCell="J16" sqref="J16"/>
    </sheetView>
  </sheetViews>
  <sheetFormatPr defaultColWidth="9" defaultRowHeight="19" customHeight="1"/>
  <cols>
    <col min="1" max="1" width="5.12389380530973" style="28" customWidth="1"/>
    <col min="2" max="2" width="15.2477876106195" style="28" customWidth="1"/>
    <col min="3" max="3" width="9" style="28"/>
    <col min="4" max="4" width="9.6283185840708" style="29" customWidth="1"/>
    <col min="5" max="6" width="9.6283185840708" style="28" customWidth="1"/>
    <col min="7" max="7" width="9.6283185840708" style="30" customWidth="1"/>
    <col min="8" max="10" width="9.6283185840708" style="28" customWidth="1"/>
    <col min="11" max="11" width="9.6283185840708" style="30" customWidth="1"/>
    <col min="12" max="14" width="9.6283185840708" style="28" customWidth="1"/>
    <col min="15" max="15" width="9.6283185840708" style="30" customWidth="1"/>
    <col min="16" max="18" width="9.6283185840708" style="28" customWidth="1"/>
    <col min="19" max="19" width="9.6283185840708" style="30" customWidth="1"/>
    <col min="20" max="20" width="9.6283185840708" style="28" customWidth="1"/>
    <col min="21" max="16383" width="9" style="28"/>
  </cols>
  <sheetData>
    <row r="1" s="28" customFormat="1" customHeight="1" spans="1:20">
      <c r="B1" s="2" t="s">
        <v>0</v>
      </c>
      <c r="C1" s="2"/>
      <c r="D1" s="29"/>
      <c r="G1" s="30"/>
      <c r="K1" s="30"/>
      <c r="O1" s="30"/>
      <c r="S1" s="30"/>
    </row>
    <row r="2" s="28" customFormat="1" ht="27" customHeight="1" spans="1:20">
      <c r="A2" s="31" t="s">
        <v>1217</v>
      </c>
      <c r="B2" s="31"/>
      <c r="C2" s="31"/>
      <c r="D2" s="32"/>
      <c r="E2" s="31"/>
      <c r="F2" s="31"/>
      <c r="G2" s="33"/>
      <c r="H2" s="31"/>
      <c r="I2" s="31"/>
      <c r="J2" s="31"/>
      <c r="K2" s="33"/>
      <c r="L2" s="31"/>
      <c r="M2" s="31"/>
      <c r="N2" s="31"/>
      <c r="O2" s="33"/>
      <c r="P2" s="31"/>
      <c r="Q2" s="31"/>
      <c r="R2" s="31"/>
      <c r="S2" s="33"/>
      <c r="T2" s="31"/>
    </row>
    <row r="3" s="28" customFormat="1" customHeight="1" spans="1:20">
      <c r="A3" s="34" t="s">
        <v>2</v>
      </c>
      <c r="B3" s="34" t="s">
        <v>3</v>
      </c>
      <c r="C3" s="34" t="s">
        <v>4</v>
      </c>
      <c r="D3" s="35" t="s">
        <v>5</v>
      </c>
      <c r="E3" s="34"/>
      <c r="F3" s="34"/>
      <c r="G3" s="36"/>
      <c r="H3" s="34" t="s">
        <v>6</v>
      </c>
      <c r="I3" s="34"/>
      <c r="J3" s="34"/>
      <c r="K3" s="36"/>
      <c r="L3" s="34" t="s">
        <v>7</v>
      </c>
      <c r="M3" s="34"/>
      <c r="N3" s="34"/>
      <c r="O3" s="36"/>
      <c r="P3" s="37" t="s">
        <v>8</v>
      </c>
      <c r="Q3" s="34" t="s">
        <v>9</v>
      </c>
      <c r="R3" s="34"/>
      <c r="S3" s="36"/>
      <c r="T3" s="37" t="s">
        <v>10</v>
      </c>
    </row>
    <row r="4" s="28" customFormat="1" customHeight="1" spans="1:20">
      <c r="A4" s="34"/>
      <c r="B4" s="34"/>
      <c r="C4" s="34"/>
      <c r="D4" s="35" t="s">
        <v>11</v>
      </c>
      <c r="E4" s="20" t="s">
        <v>12</v>
      </c>
      <c r="F4" s="34" t="s">
        <v>13</v>
      </c>
      <c r="G4" s="36" t="s">
        <v>14</v>
      </c>
      <c r="H4" s="34" t="s">
        <v>11</v>
      </c>
      <c r="I4" s="20" t="s">
        <v>12</v>
      </c>
      <c r="J4" s="34" t="s">
        <v>13</v>
      </c>
      <c r="K4" s="36" t="s">
        <v>14</v>
      </c>
      <c r="L4" s="34" t="s">
        <v>11</v>
      </c>
      <c r="M4" s="20" t="s">
        <v>12</v>
      </c>
      <c r="N4" s="34" t="s">
        <v>13</v>
      </c>
      <c r="O4" s="36" t="s">
        <v>14</v>
      </c>
      <c r="P4" s="38"/>
      <c r="Q4" s="34" t="s">
        <v>15</v>
      </c>
      <c r="R4" s="34" t="s">
        <v>16</v>
      </c>
      <c r="S4" s="36" t="s">
        <v>17</v>
      </c>
      <c r="T4" s="38"/>
    </row>
    <row r="5" s="28" customFormat="1" customHeight="1" spans="1:20">
      <c r="A5" s="34">
        <v>61</v>
      </c>
      <c r="B5" s="39" t="s">
        <v>1218</v>
      </c>
      <c r="C5" s="40" t="s">
        <v>1219</v>
      </c>
      <c r="D5" s="41">
        <v>3.74</v>
      </c>
      <c r="E5" s="34">
        <f t="shared" ref="E5:E68" si="0">D5/MAX($D$5:$D$82)*70</f>
        <v>63.2367149758454</v>
      </c>
      <c r="F5" s="34">
        <f t="shared" ref="F5:F68" si="1">RANK(E5,$E$5:$E$82)</f>
        <v>13</v>
      </c>
      <c r="G5" s="36">
        <f t="shared" ref="G5:G68" si="2">IFERROR(RANK(E5,$E$5:$E$82)/COUNT($E$5:$E$82),0)</f>
        <v>0.166666666666667</v>
      </c>
      <c r="H5" s="34">
        <f>VLOOKUP(B5,[1]互金!$B$2:$G$79,6,0)</f>
        <v>375.5</v>
      </c>
      <c r="I5" s="34">
        <f t="shared" ref="I5:I68" si="3">H5/MAX($H$5:$H$82)*30</f>
        <v>30</v>
      </c>
      <c r="J5" s="34">
        <f t="shared" ref="J5:J68" si="4">RANK(I5,$I$5:$I$82)</f>
        <v>1</v>
      </c>
      <c r="K5" s="36">
        <f t="shared" ref="K5:K68" si="5">IFERROR(RANK(I5,$I$5:$I$82)/COUNT($I$5:$I$82),0)</f>
        <v>0.0128205128205128</v>
      </c>
      <c r="L5" s="34">
        <f>VLOOKUP(C5,[2]Sheet1!$B$1:$D$9,3,0)</f>
        <v>75</v>
      </c>
      <c r="M5" s="34">
        <f t="shared" ref="M5:M68" si="6">IF(L5&gt;=50,50,L5)</f>
        <v>50</v>
      </c>
      <c r="N5" s="34">
        <f t="shared" ref="N5:N68" si="7">RANK(M5,$M$5:$M$82)</f>
        <v>1</v>
      </c>
      <c r="O5" s="36">
        <f t="shared" ref="O5:O68" si="8">IFERROR(RANK(M5,$M$5:$M$82)/COUNT($M$5:$M$82),0)</f>
        <v>0.0128205128205128</v>
      </c>
      <c r="P5" s="34">
        <v>0</v>
      </c>
      <c r="Q5" s="34">
        <f t="shared" ref="Q5:Q68" si="9">E5+I5+M5-P5</f>
        <v>143.236714975845</v>
      </c>
      <c r="R5" s="34">
        <f t="shared" ref="R5:R68" si="10">RANK(Q5,$Q$5:$Q$82)</f>
        <v>1</v>
      </c>
      <c r="S5" s="36">
        <f t="shared" ref="S5:S68" si="11">IFERROR(RANK(Q5,$Q$5:$Q$82)/COUNT($Q$5:$Q$82),0)</f>
        <v>0.0128205128205128</v>
      </c>
      <c r="T5" s="34"/>
    </row>
    <row r="6" s="28" customFormat="1" customHeight="1" spans="1:20">
      <c r="A6" s="34">
        <v>55</v>
      </c>
      <c r="B6" s="42" t="s">
        <v>1220</v>
      </c>
      <c r="C6" s="43" t="s">
        <v>1221</v>
      </c>
      <c r="D6" s="44">
        <v>4.04</v>
      </c>
      <c r="E6" s="34">
        <f t="shared" si="0"/>
        <v>68.3091787439614</v>
      </c>
      <c r="F6" s="34">
        <f t="shared" si="1"/>
        <v>5</v>
      </c>
      <c r="G6" s="36">
        <f t="shared" si="2"/>
        <v>0.0641025641025641</v>
      </c>
      <c r="H6" s="34">
        <f>VLOOKUP(B6,[1]互金!$B$2:$G$79,6,0)</f>
        <v>157</v>
      </c>
      <c r="I6" s="34">
        <f t="shared" si="3"/>
        <v>12.54327563249</v>
      </c>
      <c r="J6" s="34">
        <f t="shared" si="4"/>
        <v>4</v>
      </c>
      <c r="K6" s="36">
        <f t="shared" si="5"/>
        <v>0.0512820512820513</v>
      </c>
      <c r="L6" s="34">
        <f>VLOOKUP(C6,[2]Sheet1!$B$1:$D$9,3,0)</f>
        <v>67</v>
      </c>
      <c r="M6" s="34">
        <f t="shared" si="6"/>
        <v>50</v>
      </c>
      <c r="N6" s="34">
        <f t="shared" si="7"/>
        <v>1</v>
      </c>
      <c r="O6" s="36">
        <f t="shared" si="8"/>
        <v>0.0128205128205128</v>
      </c>
      <c r="P6" s="34">
        <v>0</v>
      </c>
      <c r="Q6" s="34">
        <f t="shared" si="9"/>
        <v>130.852454376451</v>
      </c>
      <c r="R6" s="34">
        <f t="shared" si="10"/>
        <v>2</v>
      </c>
      <c r="S6" s="36">
        <f t="shared" si="11"/>
        <v>0.0256410256410256</v>
      </c>
      <c r="T6" s="34"/>
    </row>
    <row r="7" s="28" customFormat="1" customHeight="1" spans="1:20">
      <c r="A7" s="34">
        <v>37</v>
      </c>
      <c r="B7" s="42" t="s">
        <v>1222</v>
      </c>
      <c r="C7" s="45" t="s">
        <v>1223</v>
      </c>
      <c r="D7" s="44">
        <v>3.86</v>
      </c>
      <c r="E7" s="34">
        <f t="shared" si="0"/>
        <v>65.2657004830918</v>
      </c>
      <c r="F7" s="34">
        <f t="shared" si="1"/>
        <v>7</v>
      </c>
      <c r="G7" s="36">
        <f t="shared" si="2"/>
        <v>0.0897435897435897</v>
      </c>
      <c r="H7" s="34">
        <f>VLOOKUP(B7,[1]互金!$B$2:$G$79,6,0)</f>
        <v>136.5</v>
      </c>
      <c r="I7" s="34">
        <f t="shared" si="3"/>
        <v>10.9054593874834</v>
      </c>
      <c r="J7" s="34">
        <f t="shared" si="4"/>
        <v>5</v>
      </c>
      <c r="K7" s="36">
        <f t="shared" si="5"/>
        <v>0.0641025641025641</v>
      </c>
      <c r="L7" s="34">
        <f>VLOOKUP(C7,[2]Sheet1!$B$1:$D$9,3,0)</f>
        <v>59.8</v>
      </c>
      <c r="M7" s="34">
        <f t="shared" si="6"/>
        <v>50</v>
      </c>
      <c r="N7" s="34">
        <f t="shared" si="7"/>
        <v>1</v>
      </c>
      <c r="O7" s="36">
        <f t="shared" si="8"/>
        <v>0.0128205128205128</v>
      </c>
      <c r="P7" s="34">
        <v>0</v>
      </c>
      <c r="Q7" s="34">
        <f t="shared" si="9"/>
        <v>126.171159870575</v>
      </c>
      <c r="R7" s="34">
        <f t="shared" si="10"/>
        <v>3</v>
      </c>
      <c r="S7" s="36">
        <f t="shared" si="11"/>
        <v>0.0384615384615385</v>
      </c>
      <c r="T7" s="34"/>
    </row>
    <row r="8" s="28" customFormat="1" customHeight="1" spans="1:20">
      <c r="A8" s="34">
        <v>14</v>
      </c>
      <c r="B8" s="42" t="s">
        <v>1224</v>
      </c>
      <c r="C8" s="43" t="s">
        <v>1225</v>
      </c>
      <c r="D8" s="44">
        <v>3.34</v>
      </c>
      <c r="E8" s="34">
        <f t="shared" si="0"/>
        <v>56.4734299516908</v>
      </c>
      <c r="F8" s="34">
        <f t="shared" si="1"/>
        <v>22</v>
      </c>
      <c r="G8" s="36">
        <f t="shared" si="2"/>
        <v>0.282051282051282</v>
      </c>
      <c r="H8" s="34">
        <f>VLOOKUP(B8,[1]互金!$B$2:$G$79,6,0)</f>
        <v>161</v>
      </c>
      <c r="I8" s="34">
        <f t="shared" si="3"/>
        <v>12.8628495339547</v>
      </c>
      <c r="J8" s="34">
        <f t="shared" si="4"/>
        <v>3</v>
      </c>
      <c r="K8" s="36">
        <f t="shared" si="5"/>
        <v>0.0384615384615385</v>
      </c>
      <c r="L8" s="34">
        <f>VLOOKUP(C8,[2]Sheet1!$B$1:$D$9,3,0)</f>
        <v>51.9</v>
      </c>
      <c r="M8" s="34">
        <f t="shared" si="6"/>
        <v>50</v>
      </c>
      <c r="N8" s="34">
        <f t="shared" si="7"/>
        <v>1</v>
      </c>
      <c r="O8" s="36">
        <f t="shared" si="8"/>
        <v>0.0128205128205128</v>
      </c>
      <c r="P8" s="34">
        <v>0</v>
      </c>
      <c r="Q8" s="34">
        <f t="shared" si="9"/>
        <v>119.336279485646</v>
      </c>
      <c r="R8" s="34">
        <f t="shared" si="10"/>
        <v>4</v>
      </c>
      <c r="S8" s="36">
        <f t="shared" si="11"/>
        <v>0.0512820512820513</v>
      </c>
      <c r="T8" s="34"/>
    </row>
    <row r="9" s="28" customFormat="1" customHeight="1" spans="1:20">
      <c r="A9" s="34">
        <v>38</v>
      </c>
      <c r="B9" s="42" t="s">
        <v>1226</v>
      </c>
      <c r="C9" s="43" t="s">
        <v>1227</v>
      </c>
      <c r="D9" s="44">
        <v>3.41</v>
      </c>
      <c r="E9" s="34">
        <f t="shared" si="0"/>
        <v>57.6570048309179</v>
      </c>
      <c r="F9" s="34">
        <f t="shared" si="1"/>
        <v>18</v>
      </c>
      <c r="G9" s="36">
        <f t="shared" si="2"/>
        <v>0.230769230769231</v>
      </c>
      <c r="H9" s="34">
        <f>VLOOKUP(B9,[1]互金!$B$2:$G$79,6,0)</f>
        <v>125.5</v>
      </c>
      <c r="I9" s="34">
        <f t="shared" si="3"/>
        <v>10.0266311584554</v>
      </c>
      <c r="J9" s="34">
        <f t="shared" si="4"/>
        <v>6</v>
      </c>
      <c r="K9" s="36">
        <f t="shared" si="5"/>
        <v>0.0769230769230769</v>
      </c>
      <c r="L9" s="34">
        <f>VLOOKUP(C9,[2]Sheet1!$B$1:$D$9,3,0)</f>
        <v>55.5</v>
      </c>
      <c r="M9" s="34">
        <f t="shared" si="6"/>
        <v>50</v>
      </c>
      <c r="N9" s="34">
        <f t="shared" si="7"/>
        <v>1</v>
      </c>
      <c r="O9" s="36">
        <f t="shared" si="8"/>
        <v>0.0128205128205128</v>
      </c>
      <c r="P9" s="34">
        <v>0</v>
      </c>
      <c r="Q9" s="34">
        <f t="shared" si="9"/>
        <v>117.683635989373</v>
      </c>
      <c r="R9" s="34">
        <f t="shared" si="10"/>
        <v>5</v>
      </c>
      <c r="S9" s="36">
        <f t="shared" si="11"/>
        <v>0.0641025641025641</v>
      </c>
      <c r="T9" s="34"/>
    </row>
    <row r="10" s="28" customFormat="1" customHeight="1" spans="1:20">
      <c r="A10" s="34">
        <v>26</v>
      </c>
      <c r="B10" s="42" t="s">
        <v>1228</v>
      </c>
      <c r="C10" s="43" t="s">
        <v>1229</v>
      </c>
      <c r="D10" s="44">
        <v>3.05</v>
      </c>
      <c r="E10" s="34">
        <f t="shared" si="0"/>
        <v>51.5700483091787</v>
      </c>
      <c r="F10" s="34">
        <f t="shared" si="1"/>
        <v>41</v>
      </c>
      <c r="G10" s="36">
        <f t="shared" si="2"/>
        <v>0.525641025641026</v>
      </c>
      <c r="H10" s="34">
        <f>VLOOKUP(B10,[1]互金!$B$2:$G$79,6,0)</f>
        <v>76.5</v>
      </c>
      <c r="I10" s="34">
        <f t="shared" si="3"/>
        <v>6.11185086551265</v>
      </c>
      <c r="J10" s="34">
        <f t="shared" si="4"/>
        <v>9</v>
      </c>
      <c r="K10" s="36">
        <f t="shared" si="5"/>
        <v>0.115384615384615</v>
      </c>
      <c r="L10" s="34">
        <f>VLOOKUP(C10,[2]Sheet1!$B$1:$D$9,3,0)</f>
        <v>65</v>
      </c>
      <c r="M10" s="34">
        <f t="shared" si="6"/>
        <v>50</v>
      </c>
      <c r="N10" s="34">
        <f t="shared" si="7"/>
        <v>1</v>
      </c>
      <c r="O10" s="36">
        <f t="shared" si="8"/>
        <v>0.0128205128205128</v>
      </c>
      <c r="P10" s="34">
        <v>0</v>
      </c>
      <c r="Q10" s="34">
        <f t="shared" si="9"/>
        <v>107.681899174691</v>
      </c>
      <c r="R10" s="34">
        <f t="shared" si="10"/>
        <v>6</v>
      </c>
      <c r="S10" s="36">
        <f t="shared" si="11"/>
        <v>0.0769230769230769</v>
      </c>
      <c r="T10" s="34"/>
    </row>
    <row r="11" s="28" customFormat="1" customHeight="1" spans="1:20">
      <c r="A11" s="34">
        <v>25</v>
      </c>
      <c r="B11" s="42" t="s">
        <v>1230</v>
      </c>
      <c r="C11" s="45" t="s">
        <v>1231</v>
      </c>
      <c r="D11" s="44">
        <v>3.54</v>
      </c>
      <c r="E11" s="34">
        <f t="shared" si="0"/>
        <v>59.8550724637681</v>
      </c>
      <c r="F11" s="34">
        <f t="shared" si="1"/>
        <v>17</v>
      </c>
      <c r="G11" s="36">
        <f t="shared" si="2"/>
        <v>0.217948717948718</v>
      </c>
      <c r="H11" s="34">
        <f>VLOOKUP(B11,[1]互金!$B$2:$G$79,6,0)</f>
        <v>55</v>
      </c>
      <c r="I11" s="34">
        <f t="shared" si="3"/>
        <v>4.39414114513981</v>
      </c>
      <c r="J11" s="34">
        <f t="shared" si="4"/>
        <v>13</v>
      </c>
      <c r="K11" s="36">
        <f t="shared" si="5"/>
        <v>0.166666666666667</v>
      </c>
      <c r="L11" s="34">
        <f>VLOOKUP(C11,[2]Sheet1!$B$1:$D$9,3,0)</f>
        <v>23</v>
      </c>
      <c r="M11" s="34">
        <f t="shared" si="6"/>
        <v>23</v>
      </c>
      <c r="N11" s="34">
        <f t="shared" si="7"/>
        <v>7</v>
      </c>
      <c r="O11" s="36">
        <f t="shared" si="8"/>
        <v>0.0897435897435897</v>
      </c>
      <c r="P11" s="34">
        <v>0</v>
      </c>
      <c r="Q11" s="34">
        <f t="shared" si="9"/>
        <v>87.2492136089079</v>
      </c>
      <c r="R11" s="34">
        <f t="shared" si="10"/>
        <v>7</v>
      </c>
      <c r="S11" s="36">
        <f t="shared" si="11"/>
        <v>0.0897435897435897</v>
      </c>
      <c r="T11" s="34"/>
    </row>
    <row r="12" s="28" customFormat="1" customHeight="1" spans="1:20">
      <c r="A12" s="34">
        <v>39</v>
      </c>
      <c r="B12" s="42" t="s">
        <v>1232</v>
      </c>
      <c r="C12" s="43" t="s">
        <v>1233</v>
      </c>
      <c r="D12" s="44">
        <v>4.1</v>
      </c>
      <c r="E12" s="34">
        <f t="shared" si="0"/>
        <v>69.3236714975845</v>
      </c>
      <c r="F12" s="34">
        <f t="shared" si="1"/>
        <v>2</v>
      </c>
      <c r="G12" s="36">
        <f t="shared" si="2"/>
        <v>0.0256410256410256</v>
      </c>
      <c r="H12" s="34">
        <f>VLOOKUP(B12,[1]互金!$B$2:$G$79,6,0)</f>
        <v>68</v>
      </c>
      <c r="I12" s="34">
        <f t="shared" si="3"/>
        <v>5.43275632490013</v>
      </c>
      <c r="J12" s="34">
        <f t="shared" si="4"/>
        <v>10</v>
      </c>
      <c r="K12" s="36">
        <f t="shared" si="5"/>
        <v>0.128205128205128</v>
      </c>
      <c r="L12" s="34">
        <f>VLOOKUP(C12,[2]Sheet1!$B$1:$D$9,3,0)</f>
        <v>6</v>
      </c>
      <c r="M12" s="34">
        <f t="shared" si="6"/>
        <v>6</v>
      </c>
      <c r="N12" s="34">
        <f t="shared" si="7"/>
        <v>9</v>
      </c>
      <c r="O12" s="36">
        <f t="shared" si="8"/>
        <v>0.115384615384615</v>
      </c>
      <c r="P12" s="34">
        <v>0</v>
      </c>
      <c r="Q12" s="34">
        <f t="shared" si="9"/>
        <v>80.7564278224847</v>
      </c>
      <c r="R12" s="34">
        <f t="shared" si="10"/>
        <v>8</v>
      </c>
      <c r="S12" s="36">
        <f t="shared" si="11"/>
        <v>0.102564102564103</v>
      </c>
      <c r="T12" s="34"/>
    </row>
    <row r="13" s="28" customFormat="1" customHeight="1" spans="1:20">
      <c r="A13" s="34">
        <v>36</v>
      </c>
      <c r="B13" s="42" t="s">
        <v>1234</v>
      </c>
      <c r="C13" s="43" t="s">
        <v>1235</v>
      </c>
      <c r="D13" s="44">
        <v>3.57</v>
      </c>
      <c r="E13" s="34">
        <f t="shared" si="0"/>
        <v>60.3623188405797</v>
      </c>
      <c r="F13" s="34">
        <f t="shared" si="1"/>
        <v>16</v>
      </c>
      <c r="G13" s="36">
        <f t="shared" si="2"/>
        <v>0.205128205128205</v>
      </c>
      <c r="H13" s="34">
        <f>VLOOKUP(B13,[1]互金!$B$2:$G$79,6,0)</f>
        <v>61</v>
      </c>
      <c r="I13" s="34">
        <f t="shared" si="3"/>
        <v>4.87350199733688</v>
      </c>
      <c r="J13" s="34">
        <f t="shared" si="4"/>
        <v>11</v>
      </c>
      <c r="K13" s="36">
        <f t="shared" si="5"/>
        <v>0.141025641025641</v>
      </c>
      <c r="L13" s="34">
        <f>VLOOKUP(C13,[2]Sheet1!$B$1:$D$9,3,0)</f>
        <v>14</v>
      </c>
      <c r="M13" s="34">
        <f t="shared" si="6"/>
        <v>14</v>
      </c>
      <c r="N13" s="34">
        <f t="shared" si="7"/>
        <v>8</v>
      </c>
      <c r="O13" s="36">
        <f t="shared" si="8"/>
        <v>0.102564102564103</v>
      </c>
      <c r="P13" s="34">
        <v>0</v>
      </c>
      <c r="Q13" s="34">
        <f t="shared" si="9"/>
        <v>79.2358208379166</v>
      </c>
      <c r="R13" s="34">
        <f t="shared" si="10"/>
        <v>9</v>
      </c>
      <c r="S13" s="36">
        <f t="shared" si="11"/>
        <v>0.115384615384615</v>
      </c>
      <c r="T13" s="34"/>
    </row>
    <row r="14" s="28" customFormat="1" customHeight="1" spans="1:20">
      <c r="A14" s="34">
        <v>47</v>
      </c>
      <c r="B14" s="42" t="s">
        <v>1236</v>
      </c>
      <c r="C14" s="43" t="s">
        <v>1237</v>
      </c>
      <c r="D14" s="44">
        <v>4.05</v>
      </c>
      <c r="E14" s="34">
        <f t="shared" si="0"/>
        <v>68.4782608695652</v>
      </c>
      <c r="F14" s="34">
        <f t="shared" si="1"/>
        <v>4</v>
      </c>
      <c r="G14" s="36">
        <f t="shared" si="2"/>
        <v>0.0512820512820513</v>
      </c>
      <c r="H14" s="34">
        <f>VLOOKUP(B14,[1]互金!$B$2:$G$79,6,0)</f>
        <v>122</v>
      </c>
      <c r="I14" s="34">
        <f t="shared" si="3"/>
        <v>9.74700399467377</v>
      </c>
      <c r="J14" s="34">
        <f t="shared" si="4"/>
        <v>7</v>
      </c>
      <c r="K14" s="36">
        <f t="shared" si="5"/>
        <v>0.0897435897435897</v>
      </c>
      <c r="L14" s="34"/>
      <c r="M14" s="34">
        <f t="shared" si="6"/>
        <v>0</v>
      </c>
      <c r="N14" s="34">
        <f t="shared" si="7"/>
        <v>10</v>
      </c>
      <c r="O14" s="36">
        <f t="shared" si="8"/>
        <v>0.128205128205128</v>
      </c>
      <c r="P14" s="34">
        <v>0</v>
      </c>
      <c r="Q14" s="34">
        <f t="shared" si="9"/>
        <v>78.225264864239</v>
      </c>
      <c r="R14" s="34">
        <f t="shared" si="10"/>
        <v>10</v>
      </c>
      <c r="S14" s="36">
        <f t="shared" si="11"/>
        <v>0.128205128205128</v>
      </c>
      <c r="T14" s="34"/>
    </row>
    <row r="15" s="28" customFormat="1" customHeight="1" spans="1:20">
      <c r="A15" s="34">
        <v>67</v>
      </c>
      <c r="B15" s="42" t="s">
        <v>1238</v>
      </c>
      <c r="C15" s="43" t="s">
        <v>1239</v>
      </c>
      <c r="D15" s="44">
        <v>3.26</v>
      </c>
      <c r="E15" s="34">
        <f t="shared" si="0"/>
        <v>55.1207729468599</v>
      </c>
      <c r="F15" s="34">
        <f t="shared" si="1"/>
        <v>29</v>
      </c>
      <c r="G15" s="36">
        <f t="shared" si="2"/>
        <v>0.371794871794872</v>
      </c>
      <c r="H15" s="34">
        <f>VLOOKUP(B15,[1]互金!$B$2:$G$79,6,0)</f>
        <v>287.5</v>
      </c>
      <c r="I15" s="34">
        <f t="shared" si="3"/>
        <v>22.9693741677763</v>
      </c>
      <c r="J15" s="34">
        <f t="shared" si="4"/>
        <v>2</v>
      </c>
      <c r="K15" s="36">
        <f t="shared" si="5"/>
        <v>0.0256410256410256</v>
      </c>
      <c r="L15" s="34"/>
      <c r="M15" s="34">
        <f t="shared" si="6"/>
        <v>0</v>
      </c>
      <c r="N15" s="34">
        <f t="shared" si="7"/>
        <v>10</v>
      </c>
      <c r="O15" s="36">
        <f t="shared" si="8"/>
        <v>0.128205128205128</v>
      </c>
      <c r="P15" s="34">
        <v>0</v>
      </c>
      <c r="Q15" s="34">
        <f t="shared" si="9"/>
        <v>78.0901471146362</v>
      </c>
      <c r="R15" s="34">
        <f t="shared" si="10"/>
        <v>11</v>
      </c>
      <c r="S15" s="36">
        <f t="shared" si="11"/>
        <v>0.141025641025641</v>
      </c>
      <c r="T15" s="34"/>
    </row>
    <row r="16" s="28" customFormat="1" customHeight="1" spans="1:20">
      <c r="A16" s="34">
        <v>42</v>
      </c>
      <c r="B16" s="42" t="s">
        <v>1240</v>
      </c>
      <c r="C16" s="43" t="s">
        <v>1241</v>
      </c>
      <c r="D16" s="44">
        <v>4.14</v>
      </c>
      <c r="E16" s="34">
        <f t="shared" si="0"/>
        <v>70</v>
      </c>
      <c r="F16" s="34">
        <f t="shared" si="1"/>
        <v>1</v>
      </c>
      <c r="G16" s="36">
        <f t="shared" si="2"/>
        <v>0.0128205128205128</v>
      </c>
      <c r="H16" s="34">
        <f>VLOOKUP(B16,[1]互金!$B$2:$G$79,6,0)</f>
        <v>26</v>
      </c>
      <c r="I16" s="34">
        <f t="shared" si="3"/>
        <v>2.07723035952064</v>
      </c>
      <c r="J16" s="34">
        <f t="shared" si="4"/>
        <v>22</v>
      </c>
      <c r="K16" s="36">
        <f t="shared" si="5"/>
        <v>0.282051282051282</v>
      </c>
      <c r="L16" s="34"/>
      <c r="M16" s="34">
        <f t="shared" si="6"/>
        <v>0</v>
      </c>
      <c r="N16" s="34">
        <f t="shared" si="7"/>
        <v>10</v>
      </c>
      <c r="O16" s="36">
        <f t="shared" si="8"/>
        <v>0.128205128205128</v>
      </c>
      <c r="P16" s="34">
        <v>0</v>
      </c>
      <c r="Q16" s="34">
        <f t="shared" si="9"/>
        <v>72.0772303595206</v>
      </c>
      <c r="R16" s="34">
        <f t="shared" si="10"/>
        <v>12</v>
      </c>
      <c r="S16" s="36">
        <f t="shared" si="11"/>
        <v>0.153846153846154</v>
      </c>
      <c r="T16" s="34"/>
    </row>
    <row r="17" s="28" customFormat="1" customHeight="1" spans="1:20">
      <c r="A17" s="34">
        <v>76</v>
      </c>
      <c r="B17" s="42" t="s">
        <v>1242</v>
      </c>
      <c r="C17" s="43" t="s">
        <v>1243</v>
      </c>
      <c r="D17" s="44">
        <v>4.06</v>
      </c>
      <c r="E17" s="34">
        <f t="shared" si="0"/>
        <v>68.6473429951691</v>
      </c>
      <c r="F17" s="34">
        <f t="shared" si="1"/>
        <v>3</v>
      </c>
      <c r="G17" s="36">
        <f t="shared" si="2"/>
        <v>0.0384615384615385</v>
      </c>
      <c r="H17" s="34">
        <f>VLOOKUP(B17,[1]互金!$B$2:$G$79,6,0)</f>
        <v>20</v>
      </c>
      <c r="I17" s="34">
        <f t="shared" si="3"/>
        <v>1.59786950732357</v>
      </c>
      <c r="J17" s="34">
        <f t="shared" si="4"/>
        <v>36</v>
      </c>
      <c r="K17" s="36">
        <f t="shared" si="5"/>
        <v>0.461538461538462</v>
      </c>
      <c r="L17" s="34"/>
      <c r="M17" s="34">
        <f t="shared" si="6"/>
        <v>0</v>
      </c>
      <c r="N17" s="34">
        <f t="shared" si="7"/>
        <v>10</v>
      </c>
      <c r="O17" s="36">
        <f t="shared" si="8"/>
        <v>0.128205128205128</v>
      </c>
      <c r="P17" s="34">
        <v>0</v>
      </c>
      <c r="Q17" s="34">
        <f t="shared" si="9"/>
        <v>70.2452125024926</v>
      </c>
      <c r="R17" s="34">
        <f t="shared" si="10"/>
        <v>13</v>
      </c>
      <c r="S17" s="36">
        <f t="shared" si="11"/>
        <v>0.166666666666667</v>
      </c>
      <c r="T17" s="34"/>
    </row>
    <row r="18" s="28" customFormat="1" customHeight="1" spans="1:20">
      <c r="A18" s="34">
        <v>74</v>
      </c>
      <c r="B18" s="42" t="s">
        <v>1244</v>
      </c>
      <c r="C18" s="43" t="s">
        <v>1245</v>
      </c>
      <c r="D18" s="44">
        <v>3.9</v>
      </c>
      <c r="E18" s="34">
        <f t="shared" si="0"/>
        <v>65.9420289855072</v>
      </c>
      <c r="F18" s="34">
        <f t="shared" si="1"/>
        <v>6</v>
      </c>
      <c r="G18" s="36">
        <f t="shared" si="2"/>
        <v>0.0769230769230769</v>
      </c>
      <c r="H18" s="34">
        <f>VLOOKUP(B18,[1]互金!$B$2:$G$79,6,0)</f>
        <v>23</v>
      </c>
      <c r="I18" s="34">
        <f t="shared" si="3"/>
        <v>1.8375499334221</v>
      </c>
      <c r="J18" s="34">
        <f t="shared" si="4"/>
        <v>27</v>
      </c>
      <c r="K18" s="36">
        <f t="shared" si="5"/>
        <v>0.346153846153846</v>
      </c>
      <c r="L18" s="34"/>
      <c r="M18" s="34">
        <f t="shared" si="6"/>
        <v>0</v>
      </c>
      <c r="N18" s="34">
        <f t="shared" si="7"/>
        <v>10</v>
      </c>
      <c r="O18" s="36">
        <f t="shared" si="8"/>
        <v>0.128205128205128</v>
      </c>
      <c r="P18" s="34">
        <v>0</v>
      </c>
      <c r="Q18" s="34">
        <f t="shared" si="9"/>
        <v>67.7795789189294</v>
      </c>
      <c r="R18" s="34">
        <f t="shared" si="10"/>
        <v>14</v>
      </c>
      <c r="S18" s="36">
        <f t="shared" si="11"/>
        <v>0.179487179487179</v>
      </c>
      <c r="T18" s="34"/>
    </row>
    <row r="19" s="28" customFormat="1" customHeight="1" spans="1:20">
      <c r="A19" s="34">
        <v>23</v>
      </c>
      <c r="B19" s="42" t="s">
        <v>1246</v>
      </c>
      <c r="C19" s="43" t="s">
        <v>1247</v>
      </c>
      <c r="D19" s="44">
        <v>3.58</v>
      </c>
      <c r="E19" s="34">
        <f t="shared" si="0"/>
        <v>60.5314009661836</v>
      </c>
      <c r="F19" s="34">
        <f t="shared" si="1"/>
        <v>15</v>
      </c>
      <c r="G19" s="36">
        <f t="shared" si="2"/>
        <v>0.192307692307692</v>
      </c>
      <c r="H19" s="34">
        <f>VLOOKUP(B19,[1]互金!$B$2:$G$79,6,0)</f>
        <v>86</v>
      </c>
      <c r="I19" s="34">
        <f t="shared" si="3"/>
        <v>6.87083888149134</v>
      </c>
      <c r="J19" s="34">
        <f t="shared" si="4"/>
        <v>8</v>
      </c>
      <c r="K19" s="36">
        <f t="shared" si="5"/>
        <v>0.102564102564103</v>
      </c>
      <c r="L19" s="34"/>
      <c r="M19" s="34">
        <f t="shared" si="6"/>
        <v>0</v>
      </c>
      <c r="N19" s="34">
        <f t="shared" si="7"/>
        <v>10</v>
      </c>
      <c r="O19" s="36">
        <f t="shared" si="8"/>
        <v>0.128205128205128</v>
      </c>
      <c r="P19" s="34">
        <v>0</v>
      </c>
      <c r="Q19" s="34">
        <f t="shared" si="9"/>
        <v>67.4022398476749</v>
      </c>
      <c r="R19" s="34">
        <f t="shared" si="10"/>
        <v>15</v>
      </c>
      <c r="S19" s="36">
        <f t="shared" si="11"/>
        <v>0.192307692307692</v>
      </c>
      <c r="T19" s="34"/>
    </row>
    <row r="20" s="28" customFormat="1" customHeight="1" spans="1:20">
      <c r="A20" s="34">
        <v>65</v>
      </c>
      <c r="B20" s="46" t="s">
        <v>1248</v>
      </c>
      <c r="C20" s="47" t="s">
        <v>1249</v>
      </c>
      <c r="D20" s="44">
        <v>3.8</v>
      </c>
      <c r="E20" s="34">
        <f t="shared" si="0"/>
        <v>64.2512077294686</v>
      </c>
      <c r="F20" s="34">
        <f t="shared" si="1"/>
        <v>8</v>
      </c>
      <c r="G20" s="36">
        <f t="shared" si="2"/>
        <v>0.102564102564103</v>
      </c>
      <c r="H20" s="34">
        <f>VLOOKUP(B20,[1]互金!$B$2:$G$79,6,0)</f>
        <v>26</v>
      </c>
      <c r="I20" s="34">
        <f t="shared" si="3"/>
        <v>2.07723035952064</v>
      </c>
      <c r="J20" s="34">
        <f t="shared" si="4"/>
        <v>22</v>
      </c>
      <c r="K20" s="36">
        <f t="shared" si="5"/>
        <v>0.282051282051282</v>
      </c>
      <c r="L20" s="34"/>
      <c r="M20" s="34">
        <f t="shared" si="6"/>
        <v>0</v>
      </c>
      <c r="N20" s="34">
        <f t="shared" si="7"/>
        <v>10</v>
      </c>
      <c r="O20" s="36">
        <f t="shared" si="8"/>
        <v>0.128205128205128</v>
      </c>
      <c r="P20" s="34">
        <v>0</v>
      </c>
      <c r="Q20" s="34">
        <f t="shared" si="9"/>
        <v>66.3284380889892</v>
      </c>
      <c r="R20" s="34">
        <f t="shared" si="10"/>
        <v>16</v>
      </c>
      <c r="S20" s="36">
        <f t="shared" si="11"/>
        <v>0.205128205128205</v>
      </c>
      <c r="T20" s="34"/>
    </row>
    <row r="21" s="28" customFormat="1" customHeight="1" spans="1:20">
      <c r="A21" s="34">
        <v>31</v>
      </c>
      <c r="B21" s="42" t="s">
        <v>1250</v>
      </c>
      <c r="C21" s="45" t="s">
        <v>1251</v>
      </c>
      <c r="D21" s="44">
        <v>3.78</v>
      </c>
      <c r="E21" s="34">
        <f t="shared" si="0"/>
        <v>63.9130434782609</v>
      </c>
      <c r="F21" s="34">
        <f t="shared" si="1"/>
        <v>9</v>
      </c>
      <c r="G21" s="36">
        <f t="shared" si="2"/>
        <v>0.115384615384615</v>
      </c>
      <c r="H21" s="34">
        <f>VLOOKUP(B21,[1]互金!$B$2:$G$79,6,0)</f>
        <v>23</v>
      </c>
      <c r="I21" s="34">
        <f t="shared" si="3"/>
        <v>1.8375499334221</v>
      </c>
      <c r="J21" s="34">
        <f t="shared" si="4"/>
        <v>27</v>
      </c>
      <c r="K21" s="36">
        <f t="shared" si="5"/>
        <v>0.346153846153846</v>
      </c>
      <c r="L21" s="34"/>
      <c r="M21" s="34">
        <f t="shared" si="6"/>
        <v>0</v>
      </c>
      <c r="N21" s="34">
        <f t="shared" si="7"/>
        <v>10</v>
      </c>
      <c r="O21" s="36">
        <f t="shared" si="8"/>
        <v>0.128205128205128</v>
      </c>
      <c r="P21" s="34">
        <v>0</v>
      </c>
      <c r="Q21" s="34">
        <f t="shared" si="9"/>
        <v>65.750593411683</v>
      </c>
      <c r="R21" s="34">
        <f t="shared" si="10"/>
        <v>17</v>
      </c>
      <c r="S21" s="36">
        <f t="shared" si="11"/>
        <v>0.217948717948718</v>
      </c>
      <c r="T21" s="34"/>
    </row>
    <row r="22" s="28" customFormat="1" customHeight="1" spans="1:20">
      <c r="A22" s="34">
        <v>77</v>
      </c>
      <c r="B22" s="48" t="s">
        <v>1252</v>
      </c>
      <c r="C22" s="49" t="s">
        <v>1253</v>
      </c>
      <c r="D22" s="44">
        <v>3.78</v>
      </c>
      <c r="E22" s="34">
        <f t="shared" si="0"/>
        <v>63.9130434782609</v>
      </c>
      <c r="F22" s="34">
        <f t="shared" si="1"/>
        <v>9</v>
      </c>
      <c r="G22" s="36">
        <f t="shared" si="2"/>
        <v>0.115384615384615</v>
      </c>
      <c r="H22" s="34">
        <f>VLOOKUP(B22,[1]互金!$B$2:$G$79,6,0)</f>
        <v>23</v>
      </c>
      <c r="I22" s="34">
        <f t="shared" si="3"/>
        <v>1.8375499334221</v>
      </c>
      <c r="J22" s="34">
        <f t="shared" si="4"/>
        <v>27</v>
      </c>
      <c r="K22" s="36">
        <f t="shared" si="5"/>
        <v>0.346153846153846</v>
      </c>
      <c r="L22" s="34"/>
      <c r="M22" s="34">
        <f t="shared" si="6"/>
        <v>0</v>
      </c>
      <c r="N22" s="34">
        <f t="shared" si="7"/>
        <v>10</v>
      </c>
      <c r="O22" s="36">
        <f t="shared" si="8"/>
        <v>0.128205128205128</v>
      </c>
      <c r="P22" s="34">
        <v>0</v>
      </c>
      <c r="Q22" s="34">
        <f t="shared" si="9"/>
        <v>65.750593411683</v>
      </c>
      <c r="R22" s="34">
        <f t="shared" si="10"/>
        <v>17</v>
      </c>
      <c r="S22" s="36">
        <f t="shared" si="11"/>
        <v>0.217948717948718</v>
      </c>
      <c r="T22" s="34"/>
    </row>
    <row r="23" s="28" customFormat="1" customHeight="1" spans="1:20">
      <c r="A23" s="34">
        <v>35</v>
      </c>
      <c r="B23" s="42" t="s">
        <v>1254</v>
      </c>
      <c r="C23" s="45" t="s">
        <v>1255</v>
      </c>
      <c r="D23" s="44">
        <v>3.75</v>
      </c>
      <c r="E23" s="34">
        <f t="shared" si="0"/>
        <v>63.4057971014493</v>
      </c>
      <c r="F23" s="34">
        <f t="shared" si="1"/>
        <v>12</v>
      </c>
      <c r="G23" s="36">
        <f t="shared" si="2"/>
        <v>0.153846153846154</v>
      </c>
      <c r="H23" s="34">
        <f>VLOOKUP(B23,[1]互金!$B$2:$G$79,6,0)</f>
        <v>27</v>
      </c>
      <c r="I23" s="34">
        <f t="shared" si="3"/>
        <v>2.15712383488682</v>
      </c>
      <c r="J23" s="34">
        <f t="shared" si="4"/>
        <v>18</v>
      </c>
      <c r="K23" s="36">
        <f t="shared" si="5"/>
        <v>0.230769230769231</v>
      </c>
      <c r="L23" s="34"/>
      <c r="M23" s="34">
        <f t="shared" si="6"/>
        <v>0</v>
      </c>
      <c r="N23" s="34">
        <f t="shared" si="7"/>
        <v>10</v>
      </c>
      <c r="O23" s="36">
        <f t="shared" si="8"/>
        <v>0.128205128205128</v>
      </c>
      <c r="P23" s="34">
        <v>0</v>
      </c>
      <c r="Q23" s="34">
        <f t="shared" si="9"/>
        <v>65.5629209363361</v>
      </c>
      <c r="R23" s="34">
        <f t="shared" si="10"/>
        <v>19</v>
      </c>
      <c r="S23" s="36">
        <f t="shared" si="11"/>
        <v>0.243589743589744</v>
      </c>
      <c r="T23" s="34"/>
    </row>
    <row r="24" s="28" customFormat="1" customHeight="1" spans="1:20">
      <c r="A24" s="34">
        <v>57</v>
      </c>
      <c r="B24" s="48" t="s">
        <v>1256</v>
      </c>
      <c r="C24" s="49" t="s">
        <v>1257</v>
      </c>
      <c r="D24" s="44">
        <v>3.76</v>
      </c>
      <c r="E24" s="34">
        <f t="shared" si="0"/>
        <v>63.5748792270531</v>
      </c>
      <c r="F24" s="34">
        <f t="shared" si="1"/>
        <v>11</v>
      </c>
      <c r="G24" s="36">
        <f t="shared" si="2"/>
        <v>0.141025641025641</v>
      </c>
      <c r="H24" s="34">
        <f>VLOOKUP(B24,[1]互金!$B$2:$G$79,6,0)</f>
        <v>16</v>
      </c>
      <c r="I24" s="34">
        <f t="shared" si="3"/>
        <v>1.27829560585886</v>
      </c>
      <c r="J24" s="34">
        <f t="shared" si="4"/>
        <v>47</v>
      </c>
      <c r="K24" s="36">
        <f t="shared" si="5"/>
        <v>0.602564102564103</v>
      </c>
      <c r="L24" s="34"/>
      <c r="M24" s="34">
        <f t="shared" si="6"/>
        <v>0</v>
      </c>
      <c r="N24" s="34">
        <f t="shared" si="7"/>
        <v>10</v>
      </c>
      <c r="O24" s="36">
        <f t="shared" si="8"/>
        <v>0.128205128205128</v>
      </c>
      <c r="P24" s="34">
        <v>0</v>
      </c>
      <c r="Q24" s="34">
        <f t="shared" si="9"/>
        <v>64.853174832912</v>
      </c>
      <c r="R24" s="34">
        <f t="shared" si="10"/>
        <v>20</v>
      </c>
      <c r="S24" s="36">
        <f t="shared" si="11"/>
        <v>0.256410256410256</v>
      </c>
      <c r="T24" s="34"/>
    </row>
    <row r="25" s="28" customFormat="1" customHeight="1" spans="1:20">
      <c r="A25" s="34">
        <v>48</v>
      </c>
      <c r="B25" s="42" t="s">
        <v>1258</v>
      </c>
      <c r="C25" s="45" t="s">
        <v>1259</v>
      </c>
      <c r="D25" s="44">
        <v>3.63</v>
      </c>
      <c r="E25" s="34">
        <f t="shared" si="0"/>
        <v>61.3768115942029</v>
      </c>
      <c r="F25" s="34">
        <f t="shared" si="1"/>
        <v>14</v>
      </c>
      <c r="G25" s="36">
        <f t="shared" si="2"/>
        <v>0.179487179487179</v>
      </c>
      <c r="H25" s="34">
        <f>VLOOKUP(B25,[1]互金!$B$2:$G$79,6,0)</f>
        <v>26</v>
      </c>
      <c r="I25" s="34">
        <f t="shared" si="3"/>
        <v>2.07723035952064</v>
      </c>
      <c r="J25" s="34">
        <f t="shared" si="4"/>
        <v>22</v>
      </c>
      <c r="K25" s="36">
        <f t="shared" si="5"/>
        <v>0.282051282051282</v>
      </c>
      <c r="L25" s="34"/>
      <c r="M25" s="34">
        <f t="shared" si="6"/>
        <v>0</v>
      </c>
      <c r="N25" s="34">
        <f t="shared" si="7"/>
        <v>10</v>
      </c>
      <c r="O25" s="36">
        <f t="shared" si="8"/>
        <v>0.128205128205128</v>
      </c>
      <c r="P25" s="34">
        <v>0</v>
      </c>
      <c r="Q25" s="34">
        <f t="shared" si="9"/>
        <v>63.4540419537235</v>
      </c>
      <c r="R25" s="34">
        <f t="shared" si="10"/>
        <v>21</v>
      </c>
      <c r="S25" s="36">
        <f t="shared" si="11"/>
        <v>0.269230769230769</v>
      </c>
      <c r="T25" s="34"/>
    </row>
    <row r="26" s="28" customFormat="1" customHeight="1" spans="1:20">
      <c r="A26" s="34">
        <v>60</v>
      </c>
      <c r="B26" s="39" t="s">
        <v>1260</v>
      </c>
      <c r="C26" s="40" t="s">
        <v>1261</v>
      </c>
      <c r="D26" s="44">
        <v>3.32</v>
      </c>
      <c r="E26" s="34">
        <f t="shared" si="0"/>
        <v>56.1352657004831</v>
      </c>
      <c r="F26" s="34">
        <f t="shared" si="1"/>
        <v>23</v>
      </c>
      <c r="G26" s="36">
        <f t="shared" si="2"/>
        <v>0.294871794871795</v>
      </c>
      <c r="H26" s="34">
        <f>VLOOKUP(B26,[1]互金!$B$2:$G$79,6,0)</f>
        <v>59.0000000000001</v>
      </c>
      <c r="I26" s="34">
        <f t="shared" si="3"/>
        <v>4.71371504660453</v>
      </c>
      <c r="J26" s="34">
        <f t="shared" si="4"/>
        <v>12</v>
      </c>
      <c r="K26" s="36">
        <f t="shared" si="5"/>
        <v>0.153846153846154</v>
      </c>
      <c r="L26" s="34"/>
      <c r="M26" s="34">
        <f t="shared" si="6"/>
        <v>0</v>
      </c>
      <c r="N26" s="34">
        <f t="shared" si="7"/>
        <v>10</v>
      </c>
      <c r="O26" s="36">
        <f t="shared" si="8"/>
        <v>0.128205128205128</v>
      </c>
      <c r="P26" s="34">
        <v>0</v>
      </c>
      <c r="Q26" s="34">
        <f t="shared" si="9"/>
        <v>60.8489807470876</v>
      </c>
      <c r="R26" s="34">
        <f t="shared" si="10"/>
        <v>22</v>
      </c>
      <c r="S26" s="36">
        <f t="shared" si="11"/>
        <v>0.282051282051282</v>
      </c>
      <c r="T26" s="34"/>
    </row>
    <row r="27" s="28" customFormat="1" customHeight="1" spans="1:20">
      <c r="A27" s="34">
        <v>20</v>
      </c>
      <c r="B27" s="46" t="s">
        <v>1262</v>
      </c>
      <c r="C27" s="47" t="s">
        <v>1263</v>
      </c>
      <c r="D27" s="44">
        <v>3.37</v>
      </c>
      <c r="E27" s="34">
        <f t="shared" si="0"/>
        <v>56.9806763285024</v>
      </c>
      <c r="F27" s="34">
        <f t="shared" si="1"/>
        <v>20</v>
      </c>
      <c r="G27" s="36">
        <f t="shared" si="2"/>
        <v>0.256410256410256</v>
      </c>
      <c r="H27" s="34">
        <f>VLOOKUP(B27,[1]互金!$B$2:$G$79,6,0)</f>
        <v>29</v>
      </c>
      <c r="I27" s="34">
        <f t="shared" si="3"/>
        <v>2.31691078561917</v>
      </c>
      <c r="J27" s="34">
        <f t="shared" si="4"/>
        <v>17</v>
      </c>
      <c r="K27" s="36">
        <f t="shared" si="5"/>
        <v>0.217948717948718</v>
      </c>
      <c r="L27" s="34"/>
      <c r="M27" s="34">
        <f t="shared" si="6"/>
        <v>0</v>
      </c>
      <c r="N27" s="34">
        <f t="shared" si="7"/>
        <v>10</v>
      </c>
      <c r="O27" s="36">
        <f t="shared" si="8"/>
        <v>0.128205128205128</v>
      </c>
      <c r="P27" s="34">
        <v>0</v>
      </c>
      <c r="Q27" s="34">
        <f t="shared" si="9"/>
        <v>59.2975871141216</v>
      </c>
      <c r="R27" s="34">
        <f t="shared" si="10"/>
        <v>23</v>
      </c>
      <c r="S27" s="36">
        <f t="shared" si="11"/>
        <v>0.294871794871795</v>
      </c>
      <c r="T27" s="34"/>
    </row>
    <row r="28" s="28" customFormat="1" customHeight="1" spans="1:20">
      <c r="A28" s="34">
        <v>46</v>
      </c>
      <c r="B28" s="42" t="s">
        <v>1264</v>
      </c>
      <c r="C28" s="45" t="s">
        <v>1265</v>
      </c>
      <c r="D28" s="44">
        <v>3.36</v>
      </c>
      <c r="E28" s="34">
        <f t="shared" si="0"/>
        <v>56.8115942028986</v>
      </c>
      <c r="F28" s="34">
        <f t="shared" si="1"/>
        <v>21</v>
      </c>
      <c r="G28" s="36">
        <f t="shared" si="2"/>
        <v>0.269230769230769</v>
      </c>
      <c r="H28" s="34">
        <f>VLOOKUP(B28,[1]互金!$B$2:$G$79,6,0)</f>
        <v>27</v>
      </c>
      <c r="I28" s="34">
        <f t="shared" si="3"/>
        <v>2.15712383488682</v>
      </c>
      <c r="J28" s="34">
        <f t="shared" si="4"/>
        <v>18</v>
      </c>
      <c r="K28" s="36">
        <f t="shared" si="5"/>
        <v>0.230769230769231</v>
      </c>
      <c r="L28" s="34"/>
      <c r="M28" s="34">
        <f t="shared" si="6"/>
        <v>0</v>
      </c>
      <c r="N28" s="34">
        <f t="shared" si="7"/>
        <v>10</v>
      </c>
      <c r="O28" s="36">
        <f t="shared" si="8"/>
        <v>0.128205128205128</v>
      </c>
      <c r="P28" s="34">
        <v>0</v>
      </c>
      <c r="Q28" s="34">
        <f t="shared" si="9"/>
        <v>58.9687180377854</v>
      </c>
      <c r="R28" s="34">
        <f t="shared" si="10"/>
        <v>24</v>
      </c>
      <c r="S28" s="36">
        <f t="shared" si="11"/>
        <v>0.307692307692308</v>
      </c>
      <c r="T28" s="34"/>
    </row>
    <row r="29" s="28" customFormat="1" customHeight="1" spans="1:20">
      <c r="A29" s="34">
        <v>75</v>
      </c>
      <c r="B29" s="42" t="s">
        <v>1266</v>
      </c>
      <c r="C29" s="45" t="s">
        <v>1267</v>
      </c>
      <c r="D29" s="44">
        <v>3.38</v>
      </c>
      <c r="E29" s="34">
        <f t="shared" si="0"/>
        <v>57.1497584541063</v>
      </c>
      <c r="F29" s="34">
        <f t="shared" si="1"/>
        <v>19</v>
      </c>
      <c r="G29" s="36">
        <f t="shared" si="2"/>
        <v>0.243589743589744</v>
      </c>
      <c r="H29" s="34">
        <f>VLOOKUP(B29,[1]互金!$B$2:$G$79,6,0)</f>
        <v>20</v>
      </c>
      <c r="I29" s="34">
        <f t="shared" si="3"/>
        <v>1.59786950732357</v>
      </c>
      <c r="J29" s="34">
        <f t="shared" si="4"/>
        <v>36</v>
      </c>
      <c r="K29" s="36">
        <f t="shared" si="5"/>
        <v>0.461538461538462</v>
      </c>
      <c r="L29" s="34"/>
      <c r="M29" s="34">
        <f t="shared" si="6"/>
        <v>0</v>
      </c>
      <c r="N29" s="34">
        <f t="shared" si="7"/>
        <v>10</v>
      </c>
      <c r="O29" s="36">
        <f t="shared" si="8"/>
        <v>0.128205128205128</v>
      </c>
      <c r="P29" s="34">
        <v>0</v>
      </c>
      <c r="Q29" s="34">
        <f t="shared" si="9"/>
        <v>58.7476279614298</v>
      </c>
      <c r="R29" s="34">
        <f t="shared" si="10"/>
        <v>25</v>
      </c>
      <c r="S29" s="36">
        <f t="shared" si="11"/>
        <v>0.320512820512821</v>
      </c>
      <c r="T29" s="34"/>
    </row>
    <row r="30" s="28" customFormat="1" customHeight="1" spans="1:20">
      <c r="A30" s="34">
        <v>40</v>
      </c>
      <c r="B30" s="42" t="s">
        <v>1268</v>
      </c>
      <c r="C30" s="45" t="s">
        <v>1269</v>
      </c>
      <c r="D30" s="44">
        <v>3.32</v>
      </c>
      <c r="E30" s="34">
        <f t="shared" si="0"/>
        <v>56.1352657004831</v>
      </c>
      <c r="F30" s="34">
        <f t="shared" si="1"/>
        <v>23</v>
      </c>
      <c r="G30" s="36">
        <f t="shared" si="2"/>
        <v>0.294871794871795</v>
      </c>
      <c r="H30" s="34">
        <f>VLOOKUP(B30,[1]互金!$B$2:$G$79,6,0)</f>
        <v>24</v>
      </c>
      <c r="I30" s="34">
        <f t="shared" si="3"/>
        <v>1.91744340878828</v>
      </c>
      <c r="J30" s="34">
        <f t="shared" si="4"/>
        <v>26</v>
      </c>
      <c r="K30" s="36">
        <f t="shared" si="5"/>
        <v>0.333333333333333</v>
      </c>
      <c r="L30" s="34"/>
      <c r="M30" s="34">
        <f t="shared" si="6"/>
        <v>0</v>
      </c>
      <c r="N30" s="34">
        <f t="shared" si="7"/>
        <v>10</v>
      </c>
      <c r="O30" s="36">
        <f t="shared" si="8"/>
        <v>0.128205128205128</v>
      </c>
      <c r="P30" s="34">
        <v>0</v>
      </c>
      <c r="Q30" s="34">
        <f t="shared" si="9"/>
        <v>58.0527091092714</v>
      </c>
      <c r="R30" s="34">
        <f t="shared" si="10"/>
        <v>26</v>
      </c>
      <c r="S30" s="36">
        <f t="shared" si="11"/>
        <v>0.333333333333333</v>
      </c>
      <c r="T30" s="34"/>
    </row>
    <row r="31" s="28" customFormat="1" customHeight="1" spans="1:20">
      <c r="A31" s="34">
        <v>19</v>
      </c>
      <c r="B31" s="39" t="s">
        <v>1270</v>
      </c>
      <c r="C31" s="40" t="s">
        <v>1271</v>
      </c>
      <c r="D31" s="44">
        <v>3.3</v>
      </c>
      <c r="E31" s="34">
        <f t="shared" si="0"/>
        <v>55.7971014492754</v>
      </c>
      <c r="F31" s="34">
        <f t="shared" si="1"/>
        <v>25</v>
      </c>
      <c r="G31" s="36">
        <f t="shared" si="2"/>
        <v>0.320512820512821</v>
      </c>
      <c r="H31" s="34">
        <f>VLOOKUP(B31,[1]互金!$B$2:$G$79,6,0)</f>
        <v>26</v>
      </c>
      <c r="I31" s="34">
        <f t="shared" si="3"/>
        <v>2.07723035952064</v>
      </c>
      <c r="J31" s="34">
        <f t="shared" si="4"/>
        <v>22</v>
      </c>
      <c r="K31" s="36">
        <f t="shared" si="5"/>
        <v>0.282051282051282</v>
      </c>
      <c r="L31" s="34"/>
      <c r="M31" s="34">
        <f t="shared" si="6"/>
        <v>0</v>
      </c>
      <c r="N31" s="34">
        <f t="shared" si="7"/>
        <v>10</v>
      </c>
      <c r="O31" s="36">
        <f t="shared" si="8"/>
        <v>0.128205128205128</v>
      </c>
      <c r="P31" s="34">
        <v>0</v>
      </c>
      <c r="Q31" s="34">
        <f t="shared" si="9"/>
        <v>57.874331808796</v>
      </c>
      <c r="R31" s="34">
        <f t="shared" si="10"/>
        <v>27</v>
      </c>
      <c r="S31" s="36">
        <f t="shared" si="11"/>
        <v>0.346153846153846</v>
      </c>
      <c r="T31" s="34"/>
    </row>
    <row r="32" s="28" customFormat="1" customHeight="1" spans="1:20">
      <c r="A32" s="34">
        <v>56</v>
      </c>
      <c r="B32" s="42" t="s">
        <v>1272</v>
      </c>
      <c r="C32" s="43" t="s">
        <v>1273</v>
      </c>
      <c r="D32" s="44">
        <v>3.29</v>
      </c>
      <c r="E32" s="34">
        <f t="shared" si="0"/>
        <v>55.6280193236715</v>
      </c>
      <c r="F32" s="34">
        <f t="shared" si="1"/>
        <v>26</v>
      </c>
      <c r="G32" s="36">
        <f t="shared" si="2"/>
        <v>0.333333333333333</v>
      </c>
      <c r="H32" s="34">
        <f>VLOOKUP(B32,[1]互金!$B$2:$G$79,6,0)</f>
        <v>19</v>
      </c>
      <c r="I32" s="34">
        <f t="shared" si="3"/>
        <v>1.51797603195739</v>
      </c>
      <c r="J32" s="34">
        <f t="shared" si="4"/>
        <v>41</v>
      </c>
      <c r="K32" s="36">
        <f t="shared" si="5"/>
        <v>0.525641025641026</v>
      </c>
      <c r="L32" s="34"/>
      <c r="M32" s="34">
        <f t="shared" si="6"/>
        <v>0</v>
      </c>
      <c r="N32" s="34">
        <f t="shared" si="7"/>
        <v>10</v>
      </c>
      <c r="O32" s="36">
        <f t="shared" si="8"/>
        <v>0.128205128205128</v>
      </c>
      <c r="P32" s="34">
        <v>0</v>
      </c>
      <c r="Q32" s="34">
        <f t="shared" si="9"/>
        <v>57.1459953556289</v>
      </c>
      <c r="R32" s="34">
        <f t="shared" si="10"/>
        <v>28</v>
      </c>
      <c r="S32" s="36">
        <f t="shared" si="11"/>
        <v>0.358974358974359</v>
      </c>
      <c r="T32" s="34"/>
    </row>
    <row r="33" s="28" customFormat="1" customHeight="1" spans="1:20">
      <c r="A33" s="34">
        <v>58</v>
      </c>
      <c r="B33" s="42" t="s">
        <v>1274</v>
      </c>
      <c r="C33" s="43" t="s">
        <v>1275</v>
      </c>
      <c r="D33" s="44">
        <v>3.28</v>
      </c>
      <c r="E33" s="34">
        <f t="shared" si="0"/>
        <v>55.4589371980676</v>
      </c>
      <c r="F33" s="34">
        <f t="shared" si="1"/>
        <v>27</v>
      </c>
      <c r="G33" s="36">
        <f t="shared" si="2"/>
        <v>0.346153846153846</v>
      </c>
      <c r="H33" s="34">
        <f>VLOOKUP(B33,[1]互金!$B$2:$G$79,6,0)</f>
        <v>14</v>
      </c>
      <c r="I33" s="34">
        <f t="shared" si="3"/>
        <v>1.1185086551265</v>
      </c>
      <c r="J33" s="34">
        <f t="shared" si="4"/>
        <v>55</v>
      </c>
      <c r="K33" s="36">
        <f t="shared" si="5"/>
        <v>0.705128205128205</v>
      </c>
      <c r="L33" s="34"/>
      <c r="M33" s="34">
        <f t="shared" si="6"/>
        <v>0</v>
      </c>
      <c r="N33" s="34">
        <f t="shared" si="7"/>
        <v>10</v>
      </c>
      <c r="O33" s="36">
        <f t="shared" si="8"/>
        <v>0.128205128205128</v>
      </c>
      <c r="P33" s="34">
        <v>0</v>
      </c>
      <c r="Q33" s="34">
        <f t="shared" si="9"/>
        <v>56.5774458531941</v>
      </c>
      <c r="R33" s="34">
        <f t="shared" si="10"/>
        <v>29</v>
      </c>
      <c r="S33" s="36">
        <f t="shared" si="11"/>
        <v>0.371794871794872</v>
      </c>
      <c r="T33" s="34"/>
    </row>
    <row r="34" s="28" customFormat="1" customHeight="1" spans="1:20">
      <c r="A34" s="34">
        <v>17</v>
      </c>
      <c r="B34" s="46" t="s">
        <v>1276</v>
      </c>
      <c r="C34" s="47" t="s">
        <v>1277</v>
      </c>
      <c r="D34" s="44">
        <v>3.26</v>
      </c>
      <c r="E34" s="34">
        <f t="shared" si="0"/>
        <v>55.1207729468599</v>
      </c>
      <c r="F34" s="34">
        <f t="shared" si="1"/>
        <v>29</v>
      </c>
      <c r="G34" s="36">
        <f t="shared" si="2"/>
        <v>0.371794871794872</v>
      </c>
      <c r="H34" s="34">
        <f>VLOOKUP(B34,[1]互金!$B$2:$G$79,6,0)</f>
        <v>18</v>
      </c>
      <c r="I34" s="34">
        <f t="shared" si="3"/>
        <v>1.43808255659121</v>
      </c>
      <c r="J34" s="34">
        <f t="shared" si="4"/>
        <v>42</v>
      </c>
      <c r="K34" s="36">
        <f t="shared" si="5"/>
        <v>0.538461538461538</v>
      </c>
      <c r="L34" s="34"/>
      <c r="M34" s="34">
        <f t="shared" si="6"/>
        <v>0</v>
      </c>
      <c r="N34" s="34">
        <f t="shared" si="7"/>
        <v>10</v>
      </c>
      <c r="O34" s="36">
        <f t="shared" si="8"/>
        <v>0.128205128205128</v>
      </c>
      <c r="P34" s="34">
        <v>0</v>
      </c>
      <c r="Q34" s="34">
        <f t="shared" si="9"/>
        <v>56.5588555034511</v>
      </c>
      <c r="R34" s="34">
        <f t="shared" si="10"/>
        <v>30</v>
      </c>
      <c r="S34" s="36">
        <f t="shared" si="11"/>
        <v>0.384615384615385</v>
      </c>
      <c r="T34" s="34"/>
    </row>
    <row r="35" s="28" customFormat="1" customHeight="1" spans="1:20">
      <c r="A35" s="34">
        <v>8</v>
      </c>
      <c r="B35" s="42" t="s">
        <v>1278</v>
      </c>
      <c r="C35" s="45" t="s">
        <v>1279</v>
      </c>
      <c r="D35" s="44">
        <v>3.25</v>
      </c>
      <c r="E35" s="34">
        <f t="shared" si="0"/>
        <v>54.951690821256</v>
      </c>
      <c r="F35" s="34">
        <f t="shared" si="1"/>
        <v>31</v>
      </c>
      <c r="G35" s="36">
        <f t="shared" si="2"/>
        <v>0.397435897435897</v>
      </c>
      <c r="H35" s="34">
        <f>VLOOKUP(B35,[1]互金!$B$2:$G$79,6,0)</f>
        <v>16</v>
      </c>
      <c r="I35" s="34">
        <f t="shared" si="3"/>
        <v>1.27829560585886</v>
      </c>
      <c r="J35" s="34">
        <f t="shared" si="4"/>
        <v>47</v>
      </c>
      <c r="K35" s="36">
        <f t="shared" si="5"/>
        <v>0.602564102564103</v>
      </c>
      <c r="L35" s="34"/>
      <c r="M35" s="34">
        <f t="shared" si="6"/>
        <v>0</v>
      </c>
      <c r="N35" s="34">
        <f t="shared" si="7"/>
        <v>10</v>
      </c>
      <c r="O35" s="36">
        <f t="shared" si="8"/>
        <v>0.128205128205128</v>
      </c>
      <c r="P35" s="34">
        <v>0</v>
      </c>
      <c r="Q35" s="34">
        <f t="shared" si="9"/>
        <v>56.2299864271149</v>
      </c>
      <c r="R35" s="34">
        <f t="shared" si="10"/>
        <v>31</v>
      </c>
      <c r="S35" s="36">
        <f t="shared" si="11"/>
        <v>0.397435897435897</v>
      </c>
      <c r="T35" s="34"/>
    </row>
    <row r="36" s="28" customFormat="1" customHeight="1" spans="1:20">
      <c r="A36" s="34">
        <v>22</v>
      </c>
      <c r="B36" s="39" t="s">
        <v>1280</v>
      </c>
      <c r="C36" s="40" t="s">
        <v>1281</v>
      </c>
      <c r="D36" s="44">
        <v>3.27</v>
      </c>
      <c r="E36" s="34">
        <f t="shared" si="0"/>
        <v>55.2898550724638</v>
      </c>
      <c r="F36" s="34">
        <f t="shared" si="1"/>
        <v>28</v>
      </c>
      <c r="G36" s="36">
        <f t="shared" si="2"/>
        <v>0.358974358974359</v>
      </c>
      <c r="H36" s="34">
        <f>VLOOKUP(B36,[1]互金!$B$2:$G$79,6,0)</f>
        <v>10</v>
      </c>
      <c r="I36" s="34">
        <f t="shared" si="3"/>
        <v>0.798934753661784</v>
      </c>
      <c r="J36" s="34">
        <f t="shared" si="4"/>
        <v>73</v>
      </c>
      <c r="K36" s="36">
        <f t="shared" si="5"/>
        <v>0.935897435897436</v>
      </c>
      <c r="L36" s="34"/>
      <c r="M36" s="34">
        <f t="shared" si="6"/>
        <v>0</v>
      </c>
      <c r="N36" s="34">
        <f t="shared" si="7"/>
        <v>10</v>
      </c>
      <c r="O36" s="36">
        <f t="shared" si="8"/>
        <v>0.128205128205128</v>
      </c>
      <c r="P36" s="34">
        <v>0</v>
      </c>
      <c r="Q36" s="34">
        <f t="shared" si="9"/>
        <v>56.0887898261256</v>
      </c>
      <c r="R36" s="34">
        <f t="shared" si="10"/>
        <v>32</v>
      </c>
      <c r="S36" s="36">
        <f t="shared" si="11"/>
        <v>0.41025641025641</v>
      </c>
      <c r="T36" s="34"/>
    </row>
    <row r="37" s="28" customFormat="1" customHeight="1" spans="1:20">
      <c r="A37" s="34">
        <v>54</v>
      </c>
      <c r="B37" s="42" t="s">
        <v>1282</v>
      </c>
      <c r="C37" s="43" t="s">
        <v>1283</v>
      </c>
      <c r="D37" s="44">
        <v>3.17</v>
      </c>
      <c r="E37" s="34">
        <f t="shared" si="0"/>
        <v>53.5990338164251</v>
      </c>
      <c r="F37" s="34">
        <f t="shared" si="1"/>
        <v>34</v>
      </c>
      <c r="G37" s="36">
        <f t="shared" si="2"/>
        <v>0.435897435897436</v>
      </c>
      <c r="H37" s="34">
        <f>VLOOKUP(B37,[1]互金!$B$2:$G$79,6,0)</f>
        <v>21</v>
      </c>
      <c r="I37" s="34">
        <f t="shared" si="3"/>
        <v>1.67776298268975</v>
      </c>
      <c r="J37" s="34">
        <f t="shared" si="4"/>
        <v>33</v>
      </c>
      <c r="K37" s="36">
        <f t="shared" si="5"/>
        <v>0.423076923076923</v>
      </c>
      <c r="L37" s="34"/>
      <c r="M37" s="34">
        <f t="shared" si="6"/>
        <v>0</v>
      </c>
      <c r="N37" s="34">
        <f t="shared" si="7"/>
        <v>10</v>
      </c>
      <c r="O37" s="36">
        <f t="shared" si="8"/>
        <v>0.128205128205128</v>
      </c>
      <c r="P37" s="34">
        <v>0</v>
      </c>
      <c r="Q37" s="34">
        <f t="shared" si="9"/>
        <v>55.2767967991149</v>
      </c>
      <c r="R37" s="34">
        <f t="shared" si="10"/>
        <v>33</v>
      </c>
      <c r="S37" s="36">
        <f t="shared" si="11"/>
        <v>0.423076923076923</v>
      </c>
      <c r="T37" s="34"/>
    </row>
    <row r="38" s="28" customFormat="1" customHeight="1" spans="1:20">
      <c r="A38" s="34">
        <v>73</v>
      </c>
      <c r="B38" s="42" t="s">
        <v>1284</v>
      </c>
      <c r="C38" s="43" t="s">
        <v>1285</v>
      </c>
      <c r="D38" s="44">
        <v>3.2</v>
      </c>
      <c r="E38" s="34">
        <f t="shared" si="0"/>
        <v>54.1062801932367</v>
      </c>
      <c r="F38" s="34">
        <f t="shared" si="1"/>
        <v>32</v>
      </c>
      <c r="G38" s="36">
        <f t="shared" si="2"/>
        <v>0.41025641025641</v>
      </c>
      <c r="H38" s="34">
        <f>VLOOKUP(B38,[1]互金!$B$2:$G$79,6,0)</f>
        <v>14</v>
      </c>
      <c r="I38" s="34">
        <f t="shared" si="3"/>
        <v>1.1185086551265</v>
      </c>
      <c r="J38" s="34">
        <f t="shared" si="4"/>
        <v>55</v>
      </c>
      <c r="K38" s="36">
        <f t="shared" si="5"/>
        <v>0.705128205128205</v>
      </c>
      <c r="L38" s="34"/>
      <c r="M38" s="34">
        <f t="shared" si="6"/>
        <v>0</v>
      </c>
      <c r="N38" s="34">
        <f t="shared" si="7"/>
        <v>10</v>
      </c>
      <c r="O38" s="36">
        <f t="shared" si="8"/>
        <v>0.128205128205128</v>
      </c>
      <c r="P38" s="34">
        <v>0</v>
      </c>
      <c r="Q38" s="34">
        <f t="shared" si="9"/>
        <v>55.2247888483632</v>
      </c>
      <c r="R38" s="34">
        <f t="shared" si="10"/>
        <v>34</v>
      </c>
      <c r="S38" s="36">
        <f t="shared" si="11"/>
        <v>0.435897435897436</v>
      </c>
      <c r="T38" s="34"/>
    </row>
    <row r="39" s="28" customFormat="1" customHeight="1" spans="1:20">
      <c r="A39" s="34">
        <v>33</v>
      </c>
      <c r="B39" s="42" t="s">
        <v>1286</v>
      </c>
      <c r="C39" s="43" t="s">
        <v>1287</v>
      </c>
      <c r="D39" s="44">
        <v>3.18</v>
      </c>
      <c r="E39" s="34">
        <f t="shared" si="0"/>
        <v>53.768115942029</v>
      </c>
      <c r="F39" s="34">
        <f t="shared" si="1"/>
        <v>33</v>
      </c>
      <c r="G39" s="36">
        <f t="shared" si="2"/>
        <v>0.423076923076923</v>
      </c>
      <c r="H39" s="34">
        <f>VLOOKUP(B39,[1]互金!$B$2:$G$79,6,0)</f>
        <v>18</v>
      </c>
      <c r="I39" s="34">
        <f t="shared" si="3"/>
        <v>1.43808255659121</v>
      </c>
      <c r="J39" s="34">
        <f t="shared" si="4"/>
        <v>42</v>
      </c>
      <c r="K39" s="36">
        <f t="shared" si="5"/>
        <v>0.538461538461538</v>
      </c>
      <c r="L39" s="34"/>
      <c r="M39" s="34">
        <f t="shared" si="6"/>
        <v>0</v>
      </c>
      <c r="N39" s="34">
        <f t="shared" si="7"/>
        <v>10</v>
      </c>
      <c r="O39" s="36">
        <f t="shared" si="8"/>
        <v>0.128205128205128</v>
      </c>
      <c r="P39" s="34">
        <v>0</v>
      </c>
      <c r="Q39" s="34">
        <f t="shared" si="9"/>
        <v>55.2061984986202</v>
      </c>
      <c r="R39" s="34">
        <f t="shared" si="10"/>
        <v>35</v>
      </c>
      <c r="S39" s="36">
        <f t="shared" si="11"/>
        <v>0.448717948717949</v>
      </c>
      <c r="T39" s="34"/>
    </row>
    <row r="40" s="28" customFormat="1" customHeight="1" spans="1:20">
      <c r="A40" s="34">
        <v>29</v>
      </c>
      <c r="B40" s="46" t="s">
        <v>1288</v>
      </c>
      <c r="C40" s="47" t="s">
        <v>1289</v>
      </c>
      <c r="D40" s="44">
        <v>3.14</v>
      </c>
      <c r="E40" s="34">
        <f t="shared" si="0"/>
        <v>53.0917874396135</v>
      </c>
      <c r="F40" s="34">
        <f t="shared" si="1"/>
        <v>37</v>
      </c>
      <c r="G40" s="36">
        <f t="shared" si="2"/>
        <v>0.474358974358974</v>
      </c>
      <c r="H40" s="34">
        <f>VLOOKUP(B40,[1]互金!$B$2:$G$79,6,0)</f>
        <v>21</v>
      </c>
      <c r="I40" s="34">
        <f t="shared" si="3"/>
        <v>1.67776298268975</v>
      </c>
      <c r="J40" s="34">
        <f t="shared" si="4"/>
        <v>33</v>
      </c>
      <c r="K40" s="36">
        <f t="shared" si="5"/>
        <v>0.423076923076923</v>
      </c>
      <c r="L40" s="34"/>
      <c r="M40" s="34">
        <f t="shared" si="6"/>
        <v>0</v>
      </c>
      <c r="N40" s="34">
        <f t="shared" si="7"/>
        <v>10</v>
      </c>
      <c r="O40" s="36">
        <f t="shared" si="8"/>
        <v>0.128205128205128</v>
      </c>
      <c r="P40" s="34">
        <v>0</v>
      </c>
      <c r="Q40" s="34">
        <f t="shared" si="9"/>
        <v>54.7695504223033</v>
      </c>
      <c r="R40" s="34">
        <f t="shared" si="10"/>
        <v>36</v>
      </c>
      <c r="S40" s="36">
        <f t="shared" si="11"/>
        <v>0.461538461538462</v>
      </c>
      <c r="T40" s="34"/>
    </row>
    <row r="41" s="28" customFormat="1" customHeight="1" spans="1:20">
      <c r="A41" s="34">
        <v>66</v>
      </c>
      <c r="B41" s="42" t="s">
        <v>1290</v>
      </c>
      <c r="C41" s="45" t="s">
        <v>1291</v>
      </c>
      <c r="D41" s="44">
        <v>3.16</v>
      </c>
      <c r="E41" s="34">
        <f t="shared" si="0"/>
        <v>53.4299516908213</v>
      </c>
      <c r="F41" s="34">
        <f t="shared" si="1"/>
        <v>35</v>
      </c>
      <c r="G41" s="36">
        <f t="shared" si="2"/>
        <v>0.448717948717949</v>
      </c>
      <c r="H41" s="34">
        <f>VLOOKUP(B41,[1]互金!$B$2:$G$79,6,0)</f>
        <v>14</v>
      </c>
      <c r="I41" s="34">
        <f t="shared" si="3"/>
        <v>1.1185086551265</v>
      </c>
      <c r="J41" s="34">
        <f t="shared" si="4"/>
        <v>55</v>
      </c>
      <c r="K41" s="36">
        <f t="shared" si="5"/>
        <v>0.705128205128205</v>
      </c>
      <c r="L41" s="34"/>
      <c r="M41" s="34">
        <f t="shared" si="6"/>
        <v>0</v>
      </c>
      <c r="N41" s="34">
        <f t="shared" si="7"/>
        <v>10</v>
      </c>
      <c r="O41" s="36">
        <f t="shared" si="8"/>
        <v>0.128205128205128</v>
      </c>
      <c r="P41" s="34">
        <v>0</v>
      </c>
      <c r="Q41" s="34">
        <f t="shared" si="9"/>
        <v>54.5484603459478</v>
      </c>
      <c r="R41" s="34">
        <f t="shared" si="10"/>
        <v>37</v>
      </c>
      <c r="S41" s="36">
        <f t="shared" si="11"/>
        <v>0.474358974358974</v>
      </c>
      <c r="T41" s="34"/>
    </row>
    <row r="42" s="28" customFormat="1" customHeight="1" spans="1:20">
      <c r="A42" s="34">
        <v>64</v>
      </c>
      <c r="B42" s="48" t="s">
        <v>1292</v>
      </c>
      <c r="C42" s="49" t="s">
        <v>1293</v>
      </c>
      <c r="D42" s="44">
        <v>3.15</v>
      </c>
      <c r="E42" s="34">
        <f t="shared" si="0"/>
        <v>53.2608695652174</v>
      </c>
      <c r="F42" s="34">
        <f t="shared" si="1"/>
        <v>36</v>
      </c>
      <c r="G42" s="36">
        <f t="shared" si="2"/>
        <v>0.461538461538462</v>
      </c>
      <c r="H42" s="34">
        <f>VLOOKUP(B42,[1]互金!$B$2:$G$79,6,0)</f>
        <v>16</v>
      </c>
      <c r="I42" s="34">
        <f t="shared" si="3"/>
        <v>1.27829560585886</v>
      </c>
      <c r="J42" s="34">
        <f t="shared" si="4"/>
        <v>47</v>
      </c>
      <c r="K42" s="36">
        <f t="shared" si="5"/>
        <v>0.602564102564103</v>
      </c>
      <c r="L42" s="34"/>
      <c r="M42" s="34">
        <f t="shared" si="6"/>
        <v>0</v>
      </c>
      <c r="N42" s="34">
        <f t="shared" si="7"/>
        <v>10</v>
      </c>
      <c r="O42" s="36">
        <f t="shared" si="8"/>
        <v>0.128205128205128</v>
      </c>
      <c r="P42" s="34">
        <v>0</v>
      </c>
      <c r="Q42" s="34">
        <f t="shared" si="9"/>
        <v>54.5391651710763</v>
      </c>
      <c r="R42" s="34">
        <f t="shared" si="10"/>
        <v>38</v>
      </c>
      <c r="S42" s="36">
        <f t="shared" si="11"/>
        <v>0.487179487179487</v>
      </c>
      <c r="T42" s="34"/>
    </row>
    <row r="43" s="28" customFormat="1" customHeight="1" spans="1:20">
      <c r="A43" s="34">
        <v>4</v>
      </c>
      <c r="B43" s="42" t="s">
        <v>1294</v>
      </c>
      <c r="C43" s="45" t="s">
        <v>1295</v>
      </c>
      <c r="D43" s="44">
        <v>3.14</v>
      </c>
      <c r="E43" s="34">
        <f t="shared" si="0"/>
        <v>53.0917874396135</v>
      </c>
      <c r="F43" s="34">
        <f t="shared" si="1"/>
        <v>37</v>
      </c>
      <c r="G43" s="36">
        <f t="shared" si="2"/>
        <v>0.474358974358974</v>
      </c>
      <c r="H43" s="34">
        <f>VLOOKUP(B43,[1]互金!$B$2:$G$79,6,0)</f>
        <v>16</v>
      </c>
      <c r="I43" s="34">
        <f t="shared" si="3"/>
        <v>1.27829560585886</v>
      </c>
      <c r="J43" s="34">
        <f t="shared" si="4"/>
        <v>47</v>
      </c>
      <c r="K43" s="36">
        <f t="shared" si="5"/>
        <v>0.602564102564103</v>
      </c>
      <c r="L43" s="34"/>
      <c r="M43" s="34">
        <f t="shared" si="6"/>
        <v>0</v>
      </c>
      <c r="N43" s="34">
        <f t="shared" si="7"/>
        <v>10</v>
      </c>
      <c r="O43" s="36">
        <f t="shared" si="8"/>
        <v>0.128205128205128</v>
      </c>
      <c r="P43" s="34">
        <v>0</v>
      </c>
      <c r="Q43" s="34">
        <f t="shared" si="9"/>
        <v>54.3700830454724</v>
      </c>
      <c r="R43" s="34">
        <f t="shared" si="10"/>
        <v>39</v>
      </c>
      <c r="S43" s="36">
        <f t="shared" si="11"/>
        <v>0.5</v>
      </c>
      <c r="T43" s="34"/>
    </row>
    <row r="44" s="28" customFormat="1" customHeight="1" spans="1:20">
      <c r="A44" s="34">
        <v>11</v>
      </c>
      <c r="B44" s="39" t="s">
        <v>1296</v>
      </c>
      <c r="C44" s="40" t="s">
        <v>1297</v>
      </c>
      <c r="D44" s="44">
        <v>3.13</v>
      </c>
      <c r="E44" s="34">
        <f t="shared" si="0"/>
        <v>52.9227053140097</v>
      </c>
      <c r="F44" s="34">
        <f t="shared" si="1"/>
        <v>39</v>
      </c>
      <c r="G44" s="36">
        <f t="shared" si="2"/>
        <v>0.5</v>
      </c>
      <c r="H44" s="34">
        <f>VLOOKUP(B44,[1]互金!$B$2:$G$79,6,0)</f>
        <v>14</v>
      </c>
      <c r="I44" s="34">
        <f t="shared" si="3"/>
        <v>1.1185086551265</v>
      </c>
      <c r="J44" s="34">
        <f t="shared" si="4"/>
        <v>55</v>
      </c>
      <c r="K44" s="36">
        <f t="shared" si="5"/>
        <v>0.705128205128205</v>
      </c>
      <c r="L44" s="34"/>
      <c r="M44" s="34">
        <f t="shared" si="6"/>
        <v>0</v>
      </c>
      <c r="N44" s="34">
        <f t="shared" si="7"/>
        <v>10</v>
      </c>
      <c r="O44" s="36">
        <f t="shared" si="8"/>
        <v>0.128205128205128</v>
      </c>
      <c r="P44" s="34">
        <v>0</v>
      </c>
      <c r="Q44" s="34">
        <f t="shared" si="9"/>
        <v>54.0412139691362</v>
      </c>
      <c r="R44" s="34">
        <f t="shared" si="10"/>
        <v>40</v>
      </c>
      <c r="S44" s="36">
        <f t="shared" si="11"/>
        <v>0.512820512820513</v>
      </c>
      <c r="T44" s="34"/>
    </row>
    <row r="45" s="28" customFormat="1" customHeight="1" spans="1:20">
      <c r="A45" s="34">
        <v>49</v>
      </c>
      <c r="B45" s="42" t="s">
        <v>1298</v>
      </c>
      <c r="C45" s="43" t="s">
        <v>1299</v>
      </c>
      <c r="D45" s="44">
        <v>3.06</v>
      </c>
      <c r="E45" s="34">
        <f t="shared" si="0"/>
        <v>51.7391304347826</v>
      </c>
      <c r="F45" s="34">
        <f t="shared" si="1"/>
        <v>40</v>
      </c>
      <c r="G45" s="36">
        <f t="shared" si="2"/>
        <v>0.512820512820513</v>
      </c>
      <c r="H45" s="34">
        <f>VLOOKUP(B45,[1]互金!$B$2:$G$79,6,0)</f>
        <v>27</v>
      </c>
      <c r="I45" s="34">
        <f t="shared" si="3"/>
        <v>2.15712383488682</v>
      </c>
      <c r="J45" s="34">
        <f t="shared" si="4"/>
        <v>18</v>
      </c>
      <c r="K45" s="36">
        <f t="shared" si="5"/>
        <v>0.230769230769231</v>
      </c>
      <c r="L45" s="34"/>
      <c r="M45" s="34">
        <f t="shared" si="6"/>
        <v>0</v>
      </c>
      <c r="N45" s="34">
        <f t="shared" si="7"/>
        <v>10</v>
      </c>
      <c r="O45" s="36">
        <f t="shared" si="8"/>
        <v>0.128205128205128</v>
      </c>
      <c r="P45" s="34">
        <v>0</v>
      </c>
      <c r="Q45" s="34">
        <f t="shared" si="9"/>
        <v>53.8962542696694</v>
      </c>
      <c r="R45" s="34">
        <f t="shared" si="10"/>
        <v>41</v>
      </c>
      <c r="S45" s="36">
        <f t="shared" si="11"/>
        <v>0.525641025641026</v>
      </c>
      <c r="T45" s="34"/>
    </row>
    <row r="46" s="28" customFormat="1" customHeight="1" spans="1:20">
      <c r="A46" s="34">
        <v>18</v>
      </c>
      <c r="B46" s="42" t="s">
        <v>1300</v>
      </c>
      <c r="C46" s="43" t="s">
        <v>1301</v>
      </c>
      <c r="D46" s="44">
        <v>3.04</v>
      </c>
      <c r="E46" s="34">
        <f t="shared" si="0"/>
        <v>51.4009661835749</v>
      </c>
      <c r="F46" s="34">
        <f t="shared" si="1"/>
        <v>43</v>
      </c>
      <c r="G46" s="36">
        <f t="shared" si="2"/>
        <v>0.551282051282051</v>
      </c>
      <c r="H46" s="34">
        <f>VLOOKUP(B46,[1]互金!$B$2:$G$79,6,0)</f>
        <v>27</v>
      </c>
      <c r="I46" s="34">
        <f t="shared" si="3"/>
        <v>2.15712383488682</v>
      </c>
      <c r="J46" s="34">
        <f t="shared" si="4"/>
        <v>18</v>
      </c>
      <c r="K46" s="36">
        <f t="shared" si="5"/>
        <v>0.230769230769231</v>
      </c>
      <c r="L46" s="34"/>
      <c r="M46" s="34">
        <f t="shared" si="6"/>
        <v>0</v>
      </c>
      <c r="N46" s="34">
        <f t="shared" si="7"/>
        <v>10</v>
      </c>
      <c r="O46" s="36">
        <f t="shared" si="8"/>
        <v>0.128205128205128</v>
      </c>
      <c r="P46" s="34">
        <v>0</v>
      </c>
      <c r="Q46" s="34">
        <f t="shared" si="9"/>
        <v>53.5580900184617</v>
      </c>
      <c r="R46" s="34">
        <f t="shared" si="10"/>
        <v>42</v>
      </c>
      <c r="S46" s="36">
        <f t="shared" si="11"/>
        <v>0.538461538461538</v>
      </c>
      <c r="T46" s="34"/>
    </row>
    <row r="47" s="28" customFormat="1" customHeight="1" spans="1:20">
      <c r="A47" s="34">
        <v>52</v>
      </c>
      <c r="B47" s="42" t="s">
        <v>1302</v>
      </c>
      <c r="C47" s="43" t="s">
        <v>1303</v>
      </c>
      <c r="D47" s="44">
        <v>3.01</v>
      </c>
      <c r="E47" s="34">
        <f t="shared" si="0"/>
        <v>50.8937198067633</v>
      </c>
      <c r="F47" s="34">
        <f t="shared" si="1"/>
        <v>46</v>
      </c>
      <c r="G47" s="36">
        <f t="shared" si="2"/>
        <v>0.58974358974359</v>
      </c>
      <c r="H47" s="34">
        <f>VLOOKUP(B47,[1]互金!$B$2:$G$79,6,0)</f>
        <v>32.5</v>
      </c>
      <c r="I47" s="34">
        <f t="shared" si="3"/>
        <v>2.5965379494008</v>
      </c>
      <c r="J47" s="34">
        <f t="shared" si="4"/>
        <v>16</v>
      </c>
      <c r="K47" s="36">
        <f t="shared" si="5"/>
        <v>0.205128205128205</v>
      </c>
      <c r="L47" s="34"/>
      <c r="M47" s="34">
        <f t="shared" si="6"/>
        <v>0</v>
      </c>
      <c r="N47" s="34">
        <f t="shared" si="7"/>
        <v>10</v>
      </c>
      <c r="O47" s="36">
        <f t="shared" si="8"/>
        <v>0.128205128205128</v>
      </c>
      <c r="P47" s="34">
        <v>0</v>
      </c>
      <c r="Q47" s="34">
        <f t="shared" si="9"/>
        <v>53.4902577561641</v>
      </c>
      <c r="R47" s="34">
        <f t="shared" si="10"/>
        <v>43</v>
      </c>
      <c r="S47" s="36">
        <f t="shared" si="11"/>
        <v>0.551282051282051</v>
      </c>
      <c r="T47" s="34"/>
    </row>
    <row r="48" s="28" customFormat="1" customHeight="1" spans="1:20">
      <c r="A48" s="34">
        <v>30</v>
      </c>
      <c r="B48" s="42" t="s">
        <v>1304</v>
      </c>
      <c r="C48" s="43" t="s">
        <v>1305</v>
      </c>
      <c r="D48" s="44">
        <v>3.01</v>
      </c>
      <c r="E48" s="34">
        <f t="shared" si="0"/>
        <v>50.8937198067633</v>
      </c>
      <c r="F48" s="34">
        <f t="shared" si="1"/>
        <v>46</v>
      </c>
      <c r="G48" s="36">
        <f t="shared" si="2"/>
        <v>0.58974358974359</v>
      </c>
      <c r="H48" s="34">
        <f>VLOOKUP(B48,[1]互金!$B$2:$G$79,6,0)</f>
        <v>22</v>
      </c>
      <c r="I48" s="34">
        <f t="shared" si="3"/>
        <v>1.75765645805593</v>
      </c>
      <c r="J48" s="34">
        <f t="shared" si="4"/>
        <v>30</v>
      </c>
      <c r="K48" s="36">
        <f t="shared" si="5"/>
        <v>0.384615384615385</v>
      </c>
      <c r="L48" s="34"/>
      <c r="M48" s="34">
        <f t="shared" si="6"/>
        <v>0</v>
      </c>
      <c r="N48" s="34">
        <f t="shared" si="7"/>
        <v>10</v>
      </c>
      <c r="O48" s="36">
        <f t="shared" si="8"/>
        <v>0.128205128205128</v>
      </c>
      <c r="P48" s="34">
        <v>0</v>
      </c>
      <c r="Q48" s="34">
        <f t="shared" si="9"/>
        <v>52.6513762648192</v>
      </c>
      <c r="R48" s="34">
        <f t="shared" si="10"/>
        <v>44</v>
      </c>
      <c r="S48" s="36">
        <f t="shared" si="11"/>
        <v>0.564102564102564</v>
      </c>
      <c r="T48" s="34"/>
    </row>
    <row r="49" s="28" customFormat="1" customHeight="1" spans="1:20">
      <c r="A49" s="34">
        <v>59</v>
      </c>
      <c r="B49" s="42" t="s">
        <v>1306</v>
      </c>
      <c r="C49" s="43" t="s">
        <v>1307</v>
      </c>
      <c r="D49" s="44">
        <v>3.03</v>
      </c>
      <c r="E49" s="34">
        <f t="shared" si="0"/>
        <v>51.231884057971</v>
      </c>
      <c r="F49" s="34">
        <f t="shared" si="1"/>
        <v>44</v>
      </c>
      <c r="G49" s="36">
        <f t="shared" si="2"/>
        <v>0.564102564102564</v>
      </c>
      <c r="H49" s="34">
        <f>VLOOKUP(B49,[1]互金!$B$2:$G$79,6,0)</f>
        <v>17</v>
      </c>
      <c r="I49" s="34">
        <f t="shared" si="3"/>
        <v>1.35818908122503</v>
      </c>
      <c r="J49" s="34">
        <f t="shared" si="4"/>
        <v>44</v>
      </c>
      <c r="K49" s="36">
        <f t="shared" si="5"/>
        <v>0.564102564102564</v>
      </c>
      <c r="L49" s="34"/>
      <c r="M49" s="34">
        <f t="shared" si="6"/>
        <v>0</v>
      </c>
      <c r="N49" s="34">
        <f t="shared" si="7"/>
        <v>10</v>
      </c>
      <c r="O49" s="36">
        <f t="shared" si="8"/>
        <v>0.128205128205128</v>
      </c>
      <c r="P49" s="34">
        <v>0</v>
      </c>
      <c r="Q49" s="34">
        <f t="shared" si="9"/>
        <v>52.5900731391961</v>
      </c>
      <c r="R49" s="34">
        <f t="shared" si="10"/>
        <v>45</v>
      </c>
      <c r="S49" s="36">
        <f t="shared" si="11"/>
        <v>0.576923076923077</v>
      </c>
      <c r="T49" s="34"/>
    </row>
    <row r="50" s="28" customFormat="1" customHeight="1" spans="1:20">
      <c r="A50" s="34">
        <v>69</v>
      </c>
      <c r="B50" s="42" t="s">
        <v>1308</v>
      </c>
      <c r="C50" s="43" t="s">
        <v>1309</v>
      </c>
      <c r="D50" s="44">
        <v>3.03</v>
      </c>
      <c r="E50" s="34">
        <f t="shared" si="0"/>
        <v>51.231884057971</v>
      </c>
      <c r="F50" s="34">
        <f t="shared" si="1"/>
        <v>44</v>
      </c>
      <c r="G50" s="36">
        <f t="shared" si="2"/>
        <v>0.564102564102564</v>
      </c>
      <c r="H50" s="34">
        <f>VLOOKUP(B50,[1]互金!$B$2:$G$79,6,0)</f>
        <v>17</v>
      </c>
      <c r="I50" s="34">
        <f t="shared" si="3"/>
        <v>1.35818908122503</v>
      </c>
      <c r="J50" s="34">
        <f t="shared" si="4"/>
        <v>44</v>
      </c>
      <c r="K50" s="36">
        <f t="shared" si="5"/>
        <v>0.564102564102564</v>
      </c>
      <c r="L50" s="34"/>
      <c r="M50" s="34">
        <f t="shared" si="6"/>
        <v>0</v>
      </c>
      <c r="N50" s="34">
        <f t="shared" si="7"/>
        <v>10</v>
      </c>
      <c r="O50" s="36">
        <f t="shared" si="8"/>
        <v>0.128205128205128</v>
      </c>
      <c r="P50" s="34">
        <v>0</v>
      </c>
      <c r="Q50" s="34">
        <f t="shared" si="9"/>
        <v>52.5900731391961</v>
      </c>
      <c r="R50" s="34">
        <f t="shared" si="10"/>
        <v>45</v>
      </c>
      <c r="S50" s="36">
        <f t="shared" si="11"/>
        <v>0.576923076923077</v>
      </c>
      <c r="T50" s="34"/>
    </row>
    <row r="51" s="28" customFormat="1" customHeight="1" spans="1:20">
      <c r="A51" s="34">
        <v>5</v>
      </c>
      <c r="B51" s="42" t="s">
        <v>1310</v>
      </c>
      <c r="C51" s="43" t="s">
        <v>1311</v>
      </c>
      <c r="D51" s="44">
        <v>3.05</v>
      </c>
      <c r="E51" s="34">
        <f t="shared" si="0"/>
        <v>51.5700483091787</v>
      </c>
      <c r="F51" s="34">
        <f t="shared" si="1"/>
        <v>41</v>
      </c>
      <c r="G51" s="36">
        <f t="shared" si="2"/>
        <v>0.525641025641026</v>
      </c>
      <c r="H51" s="34">
        <f>VLOOKUP(B51,[1]互金!$B$2:$G$79,6,0)</f>
        <v>10</v>
      </c>
      <c r="I51" s="34">
        <f t="shared" si="3"/>
        <v>0.798934753661784</v>
      </c>
      <c r="J51" s="34">
        <f t="shared" si="4"/>
        <v>73</v>
      </c>
      <c r="K51" s="36">
        <f t="shared" si="5"/>
        <v>0.935897435897436</v>
      </c>
      <c r="L51" s="34"/>
      <c r="M51" s="34">
        <f t="shared" si="6"/>
        <v>0</v>
      </c>
      <c r="N51" s="34">
        <f t="shared" si="7"/>
        <v>10</v>
      </c>
      <c r="O51" s="36">
        <f t="shared" si="8"/>
        <v>0.128205128205128</v>
      </c>
      <c r="P51" s="34">
        <v>0</v>
      </c>
      <c r="Q51" s="34">
        <f t="shared" si="9"/>
        <v>52.3689830628405</v>
      </c>
      <c r="R51" s="34">
        <f t="shared" si="10"/>
        <v>47</v>
      </c>
      <c r="S51" s="36">
        <f t="shared" si="11"/>
        <v>0.602564102564103</v>
      </c>
      <c r="T51" s="34"/>
    </row>
    <row r="52" s="28" customFormat="1" customHeight="1" spans="1:20">
      <c r="A52" s="34">
        <v>44</v>
      </c>
      <c r="B52" s="42" t="s">
        <v>1312</v>
      </c>
      <c r="C52" s="43" t="s">
        <v>1313</v>
      </c>
      <c r="D52" s="44">
        <v>2.93</v>
      </c>
      <c r="E52" s="34">
        <f t="shared" si="0"/>
        <v>49.5410628019324</v>
      </c>
      <c r="F52" s="34">
        <f t="shared" si="1"/>
        <v>55</v>
      </c>
      <c r="G52" s="36">
        <f t="shared" si="2"/>
        <v>0.705128205128205</v>
      </c>
      <c r="H52" s="34">
        <f>VLOOKUP(B52,[1]互金!$B$2:$G$79,6,0)</f>
        <v>34</v>
      </c>
      <c r="I52" s="34">
        <f t="shared" si="3"/>
        <v>2.71637816245007</v>
      </c>
      <c r="J52" s="34">
        <f t="shared" si="4"/>
        <v>15</v>
      </c>
      <c r="K52" s="36">
        <f t="shared" si="5"/>
        <v>0.192307692307692</v>
      </c>
      <c r="L52" s="34"/>
      <c r="M52" s="34">
        <f t="shared" si="6"/>
        <v>0</v>
      </c>
      <c r="N52" s="34">
        <f t="shared" si="7"/>
        <v>10</v>
      </c>
      <c r="O52" s="36">
        <f t="shared" si="8"/>
        <v>0.128205128205128</v>
      </c>
      <c r="P52" s="34">
        <v>0</v>
      </c>
      <c r="Q52" s="34">
        <f t="shared" si="9"/>
        <v>52.2574409643824</v>
      </c>
      <c r="R52" s="34">
        <f t="shared" si="10"/>
        <v>48</v>
      </c>
      <c r="S52" s="36">
        <f t="shared" si="11"/>
        <v>0.615384615384615</v>
      </c>
      <c r="T52" s="34"/>
    </row>
    <row r="53" s="28" customFormat="1" customHeight="1" spans="1:20">
      <c r="A53" s="34">
        <v>24</v>
      </c>
      <c r="B53" s="42" t="s">
        <v>1314</v>
      </c>
      <c r="C53" s="43" t="s">
        <v>1315</v>
      </c>
      <c r="D53" s="44">
        <v>3</v>
      </c>
      <c r="E53" s="34">
        <f t="shared" si="0"/>
        <v>50.7246376811594</v>
      </c>
      <c r="F53" s="34">
        <f t="shared" si="1"/>
        <v>49</v>
      </c>
      <c r="G53" s="36">
        <f t="shared" si="2"/>
        <v>0.628205128205128</v>
      </c>
      <c r="H53" s="34">
        <f>VLOOKUP(B53,[1]互金!$B$2:$G$79,6,0)</f>
        <v>17</v>
      </c>
      <c r="I53" s="34">
        <f t="shared" si="3"/>
        <v>1.35818908122503</v>
      </c>
      <c r="J53" s="34">
        <f t="shared" si="4"/>
        <v>44</v>
      </c>
      <c r="K53" s="36">
        <f t="shared" si="5"/>
        <v>0.564102564102564</v>
      </c>
      <c r="L53" s="34"/>
      <c r="M53" s="34">
        <f t="shared" si="6"/>
        <v>0</v>
      </c>
      <c r="N53" s="34">
        <f t="shared" si="7"/>
        <v>10</v>
      </c>
      <c r="O53" s="36">
        <f t="shared" si="8"/>
        <v>0.128205128205128</v>
      </c>
      <c r="P53" s="34">
        <v>0</v>
      </c>
      <c r="Q53" s="34">
        <f t="shared" si="9"/>
        <v>52.0828267623845</v>
      </c>
      <c r="R53" s="34">
        <f t="shared" si="10"/>
        <v>49</v>
      </c>
      <c r="S53" s="36">
        <f t="shared" si="11"/>
        <v>0.628205128205128</v>
      </c>
      <c r="T53" s="34"/>
    </row>
    <row r="54" s="28" customFormat="1" customHeight="1" spans="1:20">
      <c r="A54" s="34">
        <v>21</v>
      </c>
      <c r="B54" s="46" t="s">
        <v>1316</v>
      </c>
      <c r="C54" s="47" t="s">
        <v>1317</v>
      </c>
      <c r="D54" s="44">
        <v>3.01</v>
      </c>
      <c r="E54" s="34">
        <f t="shared" si="0"/>
        <v>50.8937198067633</v>
      </c>
      <c r="F54" s="34">
        <f t="shared" si="1"/>
        <v>46</v>
      </c>
      <c r="G54" s="36">
        <f t="shared" si="2"/>
        <v>0.58974358974359</v>
      </c>
      <c r="H54" s="34">
        <f>VLOOKUP(B54,[1]互金!$B$2:$G$79,6,0)</f>
        <v>12</v>
      </c>
      <c r="I54" s="34">
        <f t="shared" si="3"/>
        <v>0.958721704394141</v>
      </c>
      <c r="J54" s="34">
        <f t="shared" si="4"/>
        <v>67</v>
      </c>
      <c r="K54" s="36">
        <f t="shared" si="5"/>
        <v>0.858974358974359</v>
      </c>
      <c r="L54" s="34"/>
      <c r="M54" s="34">
        <f t="shared" si="6"/>
        <v>0</v>
      </c>
      <c r="N54" s="34">
        <f t="shared" si="7"/>
        <v>10</v>
      </c>
      <c r="O54" s="36">
        <f t="shared" si="8"/>
        <v>0.128205128205128</v>
      </c>
      <c r="P54" s="34">
        <v>0</v>
      </c>
      <c r="Q54" s="34">
        <f t="shared" si="9"/>
        <v>51.8524415111574</v>
      </c>
      <c r="R54" s="34">
        <f t="shared" si="10"/>
        <v>50</v>
      </c>
      <c r="S54" s="36">
        <f t="shared" si="11"/>
        <v>0.641025641025641</v>
      </c>
      <c r="T54" s="34"/>
    </row>
    <row r="55" s="28" customFormat="1" customHeight="1" spans="1:20">
      <c r="A55" s="34">
        <v>15</v>
      </c>
      <c r="B55" s="42" t="s">
        <v>1318</v>
      </c>
      <c r="C55" s="45" t="s">
        <v>1319</v>
      </c>
      <c r="D55" s="44">
        <v>3</v>
      </c>
      <c r="E55" s="34">
        <f t="shared" si="0"/>
        <v>50.7246376811594</v>
      </c>
      <c r="F55" s="34">
        <f t="shared" si="1"/>
        <v>49</v>
      </c>
      <c r="G55" s="36">
        <f t="shared" si="2"/>
        <v>0.628205128205128</v>
      </c>
      <c r="H55" s="34">
        <f>VLOOKUP(B55,[1]互金!$B$2:$G$79,6,0)</f>
        <v>12</v>
      </c>
      <c r="I55" s="34">
        <f t="shared" si="3"/>
        <v>0.958721704394141</v>
      </c>
      <c r="J55" s="34">
        <f t="shared" si="4"/>
        <v>67</v>
      </c>
      <c r="K55" s="36">
        <f t="shared" si="5"/>
        <v>0.858974358974359</v>
      </c>
      <c r="L55" s="34"/>
      <c r="M55" s="34">
        <f t="shared" si="6"/>
        <v>0</v>
      </c>
      <c r="N55" s="34">
        <f t="shared" si="7"/>
        <v>10</v>
      </c>
      <c r="O55" s="36">
        <f t="shared" si="8"/>
        <v>0.128205128205128</v>
      </c>
      <c r="P55" s="34">
        <v>0</v>
      </c>
      <c r="Q55" s="34">
        <f t="shared" si="9"/>
        <v>51.6833593855536</v>
      </c>
      <c r="R55" s="34">
        <f t="shared" si="10"/>
        <v>51</v>
      </c>
      <c r="S55" s="36">
        <f t="shared" si="11"/>
        <v>0.653846153846154</v>
      </c>
      <c r="T55" s="34"/>
    </row>
    <row r="56" s="28" customFormat="1" customHeight="1" spans="1:20">
      <c r="A56" s="34">
        <v>62</v>
      </c>
      <c r="B56" s="39" t="s">
        <v>1320</v>
      </c>
      <c r="C56" s="40" t="s">
        <v>1321</v>
      </c>
      <c r="D56" s="44">
        <v>2.98</v>
      </c>
      <c r="E56" s="34">
        <f t="shared" si="0"/>
        <v>50.3864734299517</v>
      </c>
      <c r="F56" s="34">
        <f t="shared" si="1"/>
        <v>51</v>
      </c>
      <c r="G56" s="36">
        <f t="shared" si="2"/>
        <v>0.653846153846154</v>
      </c>
      <c r="H56" s="34">
        <f>VLOOKUP(B56,[1]互金!$B$2:$G$79,6,0)</f>
        <v>16</v>
      </c>
      <c r="I56" s="34">
        <f t="shared" si="3"/>
        <v>1.27829560585886</v>
      </c>
      <c r="J56" s="34">
        <f t="shared" si="4"/>
        <v>47</v>
      </c>
      <c r="K56" s="36">
        <f t="shared" si="5"/>
        <v>0.602564102564103</v>
      </c>
      <c r="L56" s="34"/>
      <c r="M56" s="34">
        <f t="shared" si="6"/>
        <v>0</v>
      </c>
      <c r="N56" s="34">
        <f t="shared" si="7"/>
        <v>10</v>
      </c>
      <c r="O56" s="36">
        <f t="shared" si="8"/>
        <v>0.128205128205128</v>
      </c>
      <c r="P56" s="34">
        <v>0</v>
      </c>
      <c r="Q56" s="34">
        <f t="shared" si="9"/>
        <v>51.6647690358106</v>
      </c>
      <c r="R56" s="34">
        <f t="shared" si="10"/>
        <v>52</v>
      </c>
      <c r="S56" s="36">
        <f t="shared" si="11"/>
        <v>0.666666666666667</v>
      </c>
      <c r="T56" s="34"/>
    </row>
    <row r="57" s="28" customFormat="1" customHeight="1" spans="1:20">
      <c r="A57" s="34">
        <v>41</v>
      </c>
      <c r="B57" s="42" t="s">
        <v>1322</v>
      </c>
      <c r="C57" s="43" t="s">
        <v>1323</v>
      </c>
      <c r="D57" s="44">
        <v>2.94</v>
      </c>
      <c r="E57" s="34">
        <f t="shared" si="0"/>
        <v>49.7101449275362</v>
      </c>
      <c r="F57" s="34">
        <f t="shared" si="1"/>
        <v>53</v>
      </c>
      <c r="G57" s="36">
        <f t="shared" si="2"/>
        <v>0.67948717948718</v>
      </c>
      <c r="H57" s="34">
        <f>VLOOKUP(B57,[1]互金!$B$2:$G$79,6,0)</f>
        <v>20</v>
      </c>
      <c r="I57" s="34">
        <f t="shared" si="3"/>
        <v>1.59786950732357</v>
      </c>
      <c r="J57" s="34">
        <f t="shared" si="4"/>
        <v>36</v>
      </c>
      <c r="K57" s="36">
        <f t="shared" si="5"/>
        <v>0.461538461538462</v>
      </c>
      <c r="L57" s="34"/>
      <c r="M57" s="34">
        <f t="shared" si="6"/>
        <v>0</v>
      </c>
      <c r="N57" s="34">
        <f t="shared" si="7"/>
        <v>10</v>
      </c>
      <c r="O57" s="36">
        <f t="shared" si="8"/>
        <v>0.128205128205128</v>
      </c>
      <c r="P57" s="34">
        <v>0</v>
      </c>
      <c r="Q57" s="34">
        <f t="shared" si="9"/>
        <v>51.3080144348598</v>
      </c>
      <c r="R57" s="34">
        <f t="shared" si="10"/>
        <v>53</v>
      </c>
      <c r="S57" s="36">
        <f t="shared" si="11"/>
        <v>0.67948717948718</v>
      </c>
      <c r="T57" s="34"/>
    </row>
    <row r="58" s="28" customFormat="1" customHeight="1" spans="1:20">
      <c r="A58" s="34">
        <v>72</v>
      </c>
      <c r="B58" s="46" t="s">
        <v>1324</v>
      </c>
      <c r="C58" s="47" t="s">
        <v>1325</v>
      </c>
      <c r="D58" s="44">
        <v>2.94</v>
      </c>
      <c r="E58" s="34">
        <f t="shared" si="0"/>
        <v>49.7101449275362</v>
      </c>
      <c r="F58" s="34">
        <f t="shared" si="1"/>
        <v>53</v>
      </c>
      <c r="G58" s="36">
        <f t="shared" si="2"/>
        <v>0.67948717948718</v>
      </c>
      <c r="H58" s="34">
        <f>VLOOKUP(B58,[1]互金!$B$2:$G$79,6,0)</f>
        <v>20</v>
      </c>
      <c r="I58" s="34">
        <f t="shared" si="3"/>
        <v>1.59786950732357</v>
      </c>
      <c r="J58" s="34">
        <f t="shared" si="4"/>
        <v>36</v>
      </c>
      <c r="K58" s="36">
        <f t="shared" si="5"/>
        <v>0.461538461538462</v>
      </c>
      <c r="L58" s="34"/>
      <c r="M58" s="34">
        <f t="shared" si="6"/>
        <v>0</v>
      </c>
      <c r="N58" s="34">
        <f t="shared" si="7"/>
        <v>10</v>
      </c>
      <c r="O58" s="36">
        <f t="shared" si="8"/>
        <v>0.128205128205128</v>
      </c>
      <c r="P58" s="34">
        <v>0</v>
      </c>
      <c r="Q58" s="34">
        <f t="shared" si="9"/>
        <v>51.3080144348598</v>
      </c>
      <c r="R58" s="34">
        <f t="shared" si="10"/>
        <v>53</v>
      </c>
      <c r="S58" s="36">
        <f t="shared" si="11"/>
        <v>0.67948717948718</v>
      </c>
      <c r="T58" s="34"/>
    </row>
    <row r="59" s="28" customFormat="1" customHeight="1" spans="1:20">
      <c r="A59" s="34">
        <v>45</v>
      </c>
      <c r="B59" s="42" t="s">
        <v>1326</v>
      </c>
      <c r="C59" s="45" t="s">
        <v>1327</v>
      </c>
      <c r="D59" s="44">
        <v>2.93</v>
      </c>
      <c r="E59" s="34">
        <f t="shared" si="0"/>
        <v>49.5410628019324</v>
      </c>
      <c r="F59" s="34">
        <f t="shared" si="1"/>
        <v>55</v>
      </c>
      <c r="G59" s="36">
        <f t="shared" si="2"/>
        <v>0.705128205128205</v>
      </c>
      <c r="H59" s="34">
        <f>VLOOKUP(B59,[1]互金!$B$2:$G$79,6,0)</f>
        <v>22</v>
      </c>
      <c r="I59" s="34">
        <f t="shared" si="3"/>
        <v>1.75765645805593</v>
      </c>
      <c r="J59" s="34">
        <f t="shared" si="4"/>
        <v>30</v>
      </c>
      <c r="K59" s="36">
        <f t="shared" si="5"/>
        <v>0.384615384615385</v>
      </c>
      <c r="L59" s="34"/>
      <c r="M59" s="34">
        <f t="shared" si="6"/>
        <v>0</v>
      </c>
      <c r="N59" s="34">
        <f t="shared" si="7"/>
        <v>10</v>
      </c>
      <c r="O59" s="36">
        <f t="shared" si="8"/>
        <v>0.128205128205128</v>
      </c>
      <c r="P59" s="34">
        <v>0</v>
      </c>
      <c r="Q59" s="34">
        <f t="shared" si="9"/>
        <v>51.2987192599883</v>
      </c>
      <c r="R59" s="34">
        <f t="shared" si="10"/>
        <v>55</v>
      </c>
      <c r="S59" s="36">
        <f t="shared" si="11"/>
        <v>0.705128205128205</v>
      </c>
      <c r="T59" s="34"/>
    </row>
    <row r="60" s="28" customFormat="1" customHeight="1" spans="1:20">
      <c r="A60" s="34">
        <v>28</v>
      </c>
      <c r="B60" s="48" t="s">
        <v>1328</v>
      </c>
      <c r="C60" s="49" t="s">
        <v>1329</v>
      </c>
      <c r="D60" s="44">
        <v>2.95</v>
      </c>
      <c r="E60" s="34">
        <f t="shared" si="0"/>
        <v>49.8792270531401</v>
      </c>
      <c r="F60" s="34">
        <f t="shared" si="1"/>
        <v>52</v>
      </c>
      <c r="G60" s="36">
        <f t="shared" si="2"/>
        <v>0.666666666666667</v>
      </c>
      <c r="H60" s="34">
        <f>VLOOKUP(B60,[1]互金!$B$2:$G$79,6,0)</f>
        <v>16</v>
      </c>
      <c r="I60" s="34">
        <f t="shared" si="3"/>
        <v>1.27829560585886</v>
      </c>
      <c r="J60" s="34">
        <f t="shared" si="4"/>
        <v>47</v>
      </c>
      <c r="K60" s="36">
        <f t="shared" si="5"/>
        <v>0.602564102564103</v>
      </c>
      <c r="L60" s="34"/>
      <c r="M60" s="34">
        <f t="shared" si="6"/>
        <v>0</v>
      </c>
      <c r="N60" s="34">
        <f t="shared" si="7"/>
        <v>10</v>
      </c>
      <c r="O60" s="36">
        <f t="shared" si="8"/>
        <v>0.128205128205128</v>
      </c>
      <c r="P60" s="34">
        <v>0</v>
      </c>
      <c r="Q60" s="34">
        <f t="shared" si="9"/>
        <v>51.157522658999</v>
      </c>
      <c r="R60" s="34">
        <f t="shared" si="10"/>
        <v>56</v>
      </c>
      <c r="S60" s="36">
        <f t="shared" si="11"/>
        <v>0.717948717948718</v>
      </c>
      <c r="T60" s="34"/>
    </row>
    <row r="61" s="28" customFormat="1" customHeight="1" spans="1:20">
      <c r="A61" s="34">
        <v>34</v>
      </c>
      <c r="B61" s="42" t="s">
        <v>1330</v>
      </c>
      <c r="C61" s="45" t="s">
        <v>1331</v>
      </c>
      <c r="D61" s="44">
        <v>2.92</v>
      </c>
      <c r="E61" s="34">
        <f t="shared" si="0"/>
        <v>49.3719806763285</v>
      </c>
      <c r="F61" s="34">
        <f t="shared" si="1"/>
        <v>57</v>
      </c>
      <c r="G61" s="36">
        <f t="shared" si="2"/>
        <v>0.730769230769231</v>
      </c>
      <c r="H61" s="34">
        <f>VLOOKUP(B61,[1]互金!$B$2:$G$79,6,0)</f>
        <v>12</v>
      </c>
      <c r="I61" s="34">
        <f t="shared" si="3"/>
        <v>0.958721704394141</v>
      </c>
      <c r="J61" s="34">
        <f t="shared" si="4"/>
        <v>67</v>
      </c>
      <c r="K61" s="36">
        <f t="shared" si="5"/>
        <v>0.858974358974359</v>
      </c>
      <c r="L61" s="34"/>
      <c r="M61" s="34">
        <f t="shared" si="6"/>
        <v>0</v>
      </c>
      <c r="N61" s="34">
        <f t="shared" si="7"/>
        <v>10</v>
      </c>
      <c r="O61" s="36">
        <f t="shared" si="8"/>
        <v>0.128205128205128</v>
      </c>
      <c r="P61" s="34">
        <v>0</v>
      </c>
      <c r="Q61" s="34">
        <f t="shared" si="9"/>
        <v>50.3307023807226</v>
      </c>
      <c r="R61" s="34">
        <f t="shared" si="10"/>
        <v>57</v>
      </c>
      <c r="S61" s="36">
        <f t="shared" si="11"/>
        <v>0.730769230769231</v>
      </c>
      <c r="T61" s="34"/>
    </row>
    <row r="62" s="28" customFormat="1" customHeight="1" spans="1:20">
      <c r="A62" s="34">
        <v>32</v>
      </c>
      <c r="B62" s="42" t="s">
        <v>1332</v>
      </c>
      <c r="C62" s="45" t="s">
        <v>1333</v>
      </c>
      <c r="D62" s="44">
        <v>2.87</v>
      </c>
      <c r="E62" s="34">
        <f t="shared" si="0"/>
        <v>48.5265700483092</v>
      </c>
      <c r="F62" s="34">
        <f t="shared" si="1"/>
        <v>58</v>
      </c>
      <c r="G62" s="36">
        <f t="shared" si="2"/>
        <v>0.743589743589744</v>
      </c>
      <c r="H62" s="34">
        <f>VLOOKUP(B62,[1]互金!$B$2:$G$79,6,0)</f>
        <v>16</v>
      </c>
      <c r="I62" s="34">
        <f t="shared" si="3"/>
        <v>1.27829560585886</v>
      </c>
      <c r="J62" s="34">
        <f t="shared" si="4"/>
        <v>47</v>
      </c>
      <c r="K62" s="36">
        <f t="shared" si="5"/>
        <v>0.602564102564103</v>
      </c>
      <c r="L62" s="34"/>
      <c r="M62" s="34">
        <f t="shared" si="6"/>
        <v>0</v>
      </c>
      <c r="N62" s="34">
        <f t="shared" si="7"/>
        <v>10</v>
      </c>
      <c r="O62" s="36">
        <f t="shared" si="8"/>
        <v>0.128205128205128</v>
      </c>
      <c r="P62" s="34">
        <v>0</v>
      </c>
      <c r="Q62" s="34">
        <f t="shared" si="9"/>
        <v>49.804865654168</v>
      </c>
      <c r="R62" s="34">
        <f t="shared" si="10"/>
        <v>58</v>
      </c>
      <c r="S62" s="36">
        <f t="shared" si="11"/>
        <v>0.743589743589744</v>
      </c>
      <c r="T62" s="34"/>
    </row>
    <row r="63" s="28" customFormat="1" customHeight="1" spans="1:20">
      <c r="A63" s="34">
        <v>43</v>
      </c>
      <c r="B63" s="42" t="s">
        <v>1334</v>
      </c>
      <c r="C63" s="45" t="s">
        <v>1335</v>
      </c>
      <c r="D63" s="44">
        <v>2.84</v>
      </c>
      <c r="E63" s="34">
        <f t="shared" si="0"/>
        <v>48.0193236714976</v>
      </c>
      <c r="F63" s="34">
        <f t="shared" si="1"/>
        <v>60</v>
      </c>
      <c r="G63" s="36">
        <f t="shared" si="2"/>
        <v>0.769230769230769</v>
      </c>
      <c r="H63" s="34">
        <f>VLOOKUP(B63,[1]互金!$B$2:$G$79,6,0)</f>
        <v>21</v>
      </c>
      <c r="I63" s="34">
        <f t="shared" si="3"/>
        <v>1.67776298268975</v>
      </c>
      <c r="J63" s="34">
        <f t="shared" si="4"/>
        <v>33</v>
      </c>
      <c r="K63" s="36">
        <f t="shared" si="5"/>
        <v>0.423076923076923</v>
      </c>
      <c r="L63" s="34"/>
      <c r="M63" s="34">
        <f t="shared" si="6"/>
        <v>0</v>
      </c>
      <c r="N63" s="34">
        <f t="shared" si="7"/>
        <v>10</v>
      </c>
      <c r="O63" s="36">
        <f t="shared" si="8"/>
        <v>0.128205128205128</v>
      </c>
      <c r="P63" s="34">
        <v>0</v>
      </c>
      <c r="Q63" s="34">
        <f t="shared" si="9"/>
        <v>49.6970866541873</v>
      </c>
      <c r="R63" s="34">
        <f t="shared" si="10"/>
        <v>59</v>
      </c>
      <c r="S63" s="36">
        <f t="shared" si="11"/>
        <v>0.756410256410256</v>
      </c>
      <c r="T63" s="34"/>
    </row>
    <row r="64" s="28" customFormat="1" customHeight="1" spans="1:20">
      <c r="A64" s="34">
        <v>27</v>
      </c>
      <c r="B64" s="42" t="s">
        <v>1336</v>
      </c>
      <c r="C64" s="45" t="s">
        <v>1337</v>
      </c>
      <c r="D64" s="44">
        <v>2.74</v>
      </c>
      <c r="E64" s="34">
        <f t="shared" si="0"/>
        <v>46.3285024154589</v>
      </c>
      <c r="F64" s="34">
        <f t="shared" si="1"/>
        <v>64</v>
      </c>
      <c r="G64" s="36">
        <f t="shared" si="2"/>
        <v>0.82051282051282</v>
      </c>
      <c r="H64" s="34">
        <f>VLOOKUP(B64,[1]互金!$B$2:$G$79,6,0)</f>
        <v>35</v>
      </c>
      <c r="I64" s="34">
        <f t="shared" si="3"/>
        <v>2.79627163781624</v>
      </c>
      <c r="J64" s="34">
        <f t="shared" si="4"/>
        <v>14</v>
      </c>
      <c r="K64" s="36">
        <f t="shared" si="5"/>
        <v>0.179487179487179</v>
      </c>
      <c r="L64" s="34"/>
      <c r="M64" s="34">
        <f t="shared" si="6"/>
        <v>0</v>
      </c>
      <c r="N64" s="34">
        <f t="shared" si="7"/>
        <v>10</v>
      </c>
      <c r="O64" s="36">
        <f t="shared" si="8"/>
        <v>0.128205128205128</v>
      </c>
      <c r="P64" s="34">
        <v>0</v>
      </c>
      <c r="Q64" s="34">
        <f t="shared" si="9"/>
        <v>49.1247740532752</v>
      </c>
      <c r="R64" s="34">
        <f t="shared" si="10"/>
        <v>60</v>
      </c>
      <c r="S64" s="36">
        <f t="shared" si="11"/>
        <v>0.769230769230769</v>
      </c>
      <c r="T64" s="34"/>
    </row>
    <row r="65" s="28" customFormat="1" customHeight="1" spans="1:20">
      <c r="A65" s="34">
        <v>7</v>
      </c>
      <c r="B65" s="39" t="s">
        <v>1338</v>
      </c>
      <c r="C65" s="40" t="s">
        <v>1339</v>
      </c>
      <c r="D65" s="44">
        <v>2.85</v>
      </c>
      <c r="E65" s="34">
        <f t="shared" si="0"/>
        <v>48.1884057971015</v>
      </c>
      <c r="F65" s="34">
        <f t="shared" si="1"/>
        <v>59</v>
      </c>
      <c r="G65" s="36">
        <f t="shared" si="2"/>
        <v>0.756410256410256</v>
      </c>
      <c r="H65" s="34">
        <f>VLOOKUP(B65,[1]互金!$B$2:$G$79,6,0)</f>
        <v>10</v>
      </c>
      <c r="I65" s="34">
        <f t="shared" si="3"/>
        <v>0.798934753661784</v>
      </c>
      <c r="J65" s="34">
        <f t="shared" si="4"/>
        <v>73</v>
      </c>
      <c r="K65" s="36">
        <f t="shared" si="5"/>
        <v>0.935897435897436</v>
      </c>
      <c r="L65" s="34"/>
      <c r="M65" s="34">
        <f t="shared" si="6"/>
        <v>0</v>
      </c>
      <c r="N65" s="34">
        <f t="shared" si="7"/>
        <v>10</v>
      </c>
      <c r="O65" s="36">
        <f t="shared" si="8"/>
        <v>0.128205128205128</v>
      </c>
      <c r="P65" s="34">
        <v>0</v>
      </c>
      <c r="Q65" s="34">
        <f t="shared" si="9"/>
        <v>48.9873405507632</v>
      </c>
      <c r="R65" s="34">
        <f t="shared" si="10"/>
        <v>61</v>
      </c>
      <c r="S65" s="36">
        <f t="shared" si="11"/>
        <v>0.782051282051282</v>
      </c>
      <c r="T65" s="34"/>
    </row>
    <row r="66" s="28" customFormat="1" customHeight="1" spans="1:20">
      <c r="A66" s="34">
        <v>16</v>
      </c>
      <c r="B66" s="42" t="s">
        <v>1340</v>
      </c>
      <c r="C66" s="43" t="s">
        <v>1341</v>
      </c>
      <c r="D66" s="44">
        <v>2.78</v>
      </c>
      <c r="E66" s="34">
        <f t="shared" si="0"/>
        <v>47.0048309178744</v>
      </c>
      <c r="F66" s="34">
        <f t="shared" si="1"/>
        <v>61</v>
      </c>
      <c r="G66" s="36">
        <f t="shared" si="2"/>
        <v>0.782051282051282</v>
      </c>
      <c r="H66" s="34">
        <f>VLOOKUP(B66,[1]互金!$B$2:$G$79,6,0)</f>
        <v>16</v>
      </c>
      <c r="I66" s="34">
        <f t="shared" si="3"/>
        <v>1.27829560585886</v>
      </c>
      <c r="J66" s="34">
        <f t="shared" si="4"/>
        <v>47</v>
      </c>
      <c r="K66" s="36">
        <f t="shared" si="5"/>
        <v>0.602564102564103</v>
      </c>
      <c r="L66" s="34"/>
      <c r="M66" s="34">
        <f t="shared" si="6"/>
        <v>0</v>
      </c>
      <c r="N66" s="34">
        <f t="shared" si="7"/>
        <v>10</v>
      </c>
      <c r="O66" s="36">
        <f t="shared" si="8"/>
        <v>0.128205128205128</v>
      </c>
      <c r="P66" s="34">
        <v>0</v>
      </c>
      <c r="Q66" s="34">
        <f t="shared" si="9"/>
        <v>48.2831265237333</v>
      </c>
      <c r="R66" s="34">
        <f t="shared" si="10"/>
        <v>62</v>
      </c>
      <c r="S66" s="36">
        <f t="shared" si="11"/>
        <v>0.794871794871795</v>
      </c>
      <c r="T66" s="34"/>
    </row>
    <row r="67" s="28" customFormat="1" customHeight="1" spans="1:20">
      <c r="A67" s="34">
        <v>70</v>
      </c>
      <c r="B67" s="50" t="s">
        <v>1342</v>
      </c>
      <c r="C67" s="51" t="s">
        <v>1343</v>
      </c>
      <c r="D67" s="44">
        <v>2.78</v>
      </c>
      <c r="E67" s="34">
        <f t="shared" si="0"/>
        <v>47.0048309178744</v>
      </c>
      <c r="F67" s="34">
        <f t="shared" si="1"/>
        <v>61</v>
      </c>
      <c r="G67" s="36">
        <f t="shared" si="2"/>
        <v>0.782051282051282</v>
      </c>
      <c r="H67" s="34">
        <f>VLOOKUP(B67,[1]互金!$B$2:$G$79,6,0)</f>
        <v>14</v>
      </c>
      <c r="I67" s="34">
        <f t="shared" si="3"/>
        <v>1.1185086551265</v>
      </c>
      <c r="J67" s="34">
        <f t="shared" si="4"/>
        <v>55</v>
      </c>
      <c r="K67" s="36">
        <f t="shared" si="5"/>
        <v>0.705128205128205</v>
      </c>
      <c r="L67" s="34"/>
      <c r="M67" s="34">
        <f t="shared" si="6"/>
        <v>0</v>
      </c>
      <c r="N67" s="34">
        <f t="shared" si="7"/>
        <v>10</v>
      </c>
      <c r="O67" s="36">
        <f t="shared" si="8"/>
        <v>0.128205128205128</v>
      </c>
      <c r="P67" s="34">
        <v>0</v>
      </c>
      <c r="Q67" s="34">
        <f t="shared" si="9"/>
        <v>48.1233395730009</v>
      </c>
      <c r="R67" s="34">
        <f t="shared" si="10"/>
        <v>63</v>
      </c>
      <c r="S67" s="36">
        <f t="shared" si="11"/>
        <v>0.807692307692308</v>
      </c>
      <c r="T67" s="34"/>
    </row>
    <row r="68" s="28" customFormat="1" customHeight="1" spans="1:20">
      <c r="A68" s="34">
        <v>78</v>
      </c>
      <c r="B68" s="46" t="s">
        <v>1344</v>
      </c>
      <c r="C68" s="47" t="s">
        <v>1345</v>
      </c>
      <c r="D68" s="44">
        <v>2.74</v>
      </c>
      <c r="E68" s="34">
        <f t="shared" si="0"/>
        <v>46.3285024154589</v>
      </c>
      <c r="F68" s="34">
        <f t="shared" si="1"/>
        <v>64</v>
      </c>
      <c r="G68" s="36">
        <f t="shared" si="2"/>
        <v>0.82051282051282</v>
      </c>
      <c r="H68" s="34">
        <f>VLOOKUP(B68,[1]互金!$B$2:$G$79,6,0)</f>
        <v>22</v>
      </c>
      <c r="I68" s="34">
        <f t="shared" si="3"/>
        <v>1.75765645805593</v>
      </c>
      <c r="J68" s="34">
        <f t="shared" si="4"/>
        <v>30</v>
      </c>
      <c r="K68" s="36">
        <f t="shared" si="5"/>
        <v>0.384615384615385</v>
      </c>
      <c r="L68" s="34"/>
      <c r="M68" s="34">
        <f t="shared" si="6"/>
        <v>0</v>
      </c>
      <c r="N68" s="34">
        <f t="shared" si="7"/>
        <v>10</v>
      </c>
      <c r="O68" s="36">
        <f t="shared" si="8"/>
        <v>0.128205128205128</v>
      </c>
      <c r="P68" s="34">
        <v>0</v>
      </c>
      <c r="Q68" s="34">
        <f t="shared" si="9"/>
        <v>48.0861588735149</v>
      </c>
      <c r="R68" s="34">
        <f t="shared" si="10"/>
        <v>64</v>
      </c>
      <c r="S68" s="36">
        <f t="shared" si="11"/>
        <v>0.82051282051282</v>
      </c>
      <c r="T68" s="34"/>
    </row>
    <row r="69" s="28" customFormat="1" customHeight="1" spans="1:20">
      <c r="A69" s="34">
        <v>12</v>
      </c>
      <c r="B69" s="42" t="s">
        <v>1346</v>
      </c>
      <c r="C69" s="45" t="s">
        <v>1347</v>
      </c>
      <c r="D69" s="44">
        <v>2.76</v>
      </c>
      <c r="E69" s="34">
        <f t="shared" ref="E69:E82" si="12">D69/MAX($D$5:$D$82)*70</f>
        <v>46.6666666666667</v>
      </c>
      <c r="F69" s="34">
        <f t="shared" ref="F69:F82" si="13">RANK(E69,$E$5:$E$82)</f>
        <v>63</v>
      </c>
      <c r="G69" s="36">
        <f t="shared" ref="G69:G82" si="14">IFERROR(RANK(E69,$E$5:$E$82)/COUNT($E$5:$E$82),0)</f>
        <v>0.807692307692308</v>
      </c>
      <c r="H69" s="34">
        <f>VLOOKUP(B69,[1]互金!$B$2:$G$79,6,0)</f>
        <v>12</v>
      </c>
      <c r="I69" s="34">
        <f t="shared" ref="I69:I82" si="15">H69/MAX($H$5:$H$82)*30</f>
        <v>0.958721704394141</v>
      </c>
      <c r="J69" s="34">
        <f t="shared" ref="J69:J82" si="16">RANK(I69,$I$5:$I$82)</f>
        <v>67</v>
      </c>
      <c r="K69" s="36">
        <f t="shared" ref="K69:K82" si="17">IFERROR(RANK(I69,$I$5:$I$82)/COUNT($I$5:$I$82),0)</f>
        <v>0.858974358974359</v>
      </c>
      <c r="L69" s="34"/>
      <c r="M69" s="34">
        <f t="shared" ref="M69:M82" si="18">IF(L69&gt;=50,50,L69)</f>
        <v>0</v>
      </c>
      <c r="N69" s="34">
        <f t="shared" ref="N69:N82" si="19">RANK(M69,$M$5:$M$82)</f>
        <v>10</v>
      </c>
      <c r="O69" s="36">
        <f t="shared" ref="O69:O82" si="20">IFERROR(RANK(M69,$M$5:$M$82)/COUNT($M$5:$M$82),0)</f>
        <v>0.128205128205128</v>
      </c>
      <c r="P69" s="34">
        <v>0</v>
      </c>
      <c r="Q69" s="34">
        <f t="shared" ref="Q69:Q82" si="21">E69+I69+M69-P69</f>
        <v>47.6253883710608</v>
      </c>
      <c r="R69" s="34">
        <f t="shared" ref="R69:R82" si="22">RANK(Q69,$Q$5:$Q$82)</f>
        <v>65</v>
      </c>
      <c r="S69" s="36">
        <f t="shared" ref="S69:S82" si="23">IFERROR(RANK(Q69,$Q$5:$Q$82)/COUNT($Q$5:$Q$82),0)</f>
        <v>0.833333333333333</v>
      </c>
      <c r="T69" s="34"/>
    </row>
    <row r="70" s="28" customFormat="1" customHeight="1" spans="1:20">
      <c r="A70" s="34">
        <v>6</v>
      </c>
      <c r="B70" s="39" t="s">
        <v>1348</v>
      </c>
      <c r="C70" s="40" t="s">
        <v>1349</v>
      </c>
      <c r="D70" s="44">
        <v>2.74</v>
      </c>
      <c r="E70" s="34">
        <f t="shared" si="12"/>
        <v>46.3285024154589</v>
      </c>
      <c r="F70" s="34">
        <f t="shared" si="13"/>
        <v>64</v>
      </c>
      <c r="G70" s="36">
        <f t="shared" si="14"/>
        <v>0.82051282051282</v>
      </c>
      <c r="H70" s="34">
        <f>VLOOKUP(B70,[1]互金!$B$2:$G$79,6,0)</f>
        <v>14</v>
      </c>
      <c r="I70" s="34">
        <f t="shared" si="15"/>
        <v>1.1185086551265</v>
      </c>
      <c r="J70" s="34">
        <f t="shared" si="16"/>
        <v>55</v>
      </c>
      <c r="K70" s="36">
        <f t="shared" si="17"/>
        <v>0.705128205128205</v>
      </c>
      <c r="L70" s="34"/>
      <c r="M70" s="34">
        <f t="shared" si="18"/>
        <v>0</v>
      </c>
      <c r="N70" s="34">
        <f t="shared" si="19"/>
        <v>10</v>
      </c>
      <c r="O70" s="36">
        <f t="shared" si="20"/>
        <v>0.128205128205128</v>
      </c>
      <c r="P70" s="34">
        <v>0</v>
      </c>
      <c r="Q70" s="34">
        <f t="shared" si="21"/>
        <v>47.4470110705854</v>
      </c>
      <c r="R70" s="34">
        <f t="shared" si="22"/>
        <v>66</v>
      </c>
      <c r="S70" s="36">
        <f t="shared" si="23"/>
        <v>0.846153846153846</v>
      </c>
      <c r="T70" s="34"/>
    </row>
    <row r="71" s="28" customFormat="1" customHeight="1" spans="1:20">
      <c r="A71" s="34">
        <v>63</v>
      </c>
      <c r="B71" s="46" t="s">
        <v>1350</v>
      </c>
      <c r="C71" s="47" t="s">
        <v>1351</v>
      </c>
      <c r="D71" s="44">
        <v>2.7</v>
      </c>
      <c r="E71" s="34">
        <f t="shared" si="12"/>
        <v>45.6521739130435</v>
      </c>
      <c r="F71" s="34">
        <f t="shared" si="13"/>
        <v>67</v>
      </c>
      <c r="G71" s="36">
        <f t="shared" si="14"/>
        <v>0.858974358974359</v>
      </c>
      <c r="H71" s="34">
        <f>VLOOKUP(B71,[1]互金!$B$2:$G$79,6,0)</f>
        <v>14</v>
      </c>
      <c r="I71" s="34">
        <f t="shared" si="15"/>
        <v>1.1185086551265</v>
      </c>
      <c r="J71" s="34">
        <f t="shared" si="16"/>
        <v>55</v>
      </c>
      <c r="K71" s="36">
        <f t="shared" si="17"/>
        <v>0.705128205128205</v>
      </c>
      <c r="L71" s="34"/>
      <c r="M71" s="34">
        <f t="shared" si="18"/>
        <v>0</v>
      </c>
      <c r="N71" s="34">
        <f t="shared" si="19"/>
        <v>10</v>
      </c>
      <c r="O71" s="36">
        <f t="shared" si="20"/>
        <v>0.128205128205128</v>
      </c>
      <c r="P71" s="34">
        <v>0</v>
      </c>
      <c r="Q71" s="34">
        <f t="shared" si="21"/>
        <v>46.77068256817</v>
      </c>
      <c r="R71" s="34">
        <f t="shared" si="22"/>
        <v>67</v>
      </c>
      <c r="S71" s="36">
        <f t="shared" si="23"/>
        <v>0.858974358974359</v>
      </c>
      <c r="T71" s="34"/>
    </row>
    <row r="72" s="28" customFormat="1" customHeight="1" spans="1:20">
      <c r="A72" s="34">
        <v>10</v>
      </c>
      <c r="B72" s="42" t="s">
        <v>1352</v>
      </c>
      <c r="C72" s="45" t="s">
        <v>1353</v>
      </c>
      <c r="D72" s="44">
        <v>2.66</v>
      </c>
      <c r="E72" s="34">
        <f t="shared" si="12"/>
        <v>44.975845410628</v>
      </c>
      <c r="F72" s="34">
        <f t="shared" si="13"/>
        <v>69</v>
      </c>
      <c r="G72" s="36">
        <f t="shared" si="14"/>
        <v>0.884615384615385</v>
      </c>
      <c r="H72" s="34">
        <f>VLOOKUP(B72,[1]互金!$B$2:$G$79,6,0)</f>
        <v>20</v>
      </c>
      <c r="I72" s="34">
        <f t="shared" si="15"/>
        <v>1.59786950732357</v>
      </c>
      <c r="J72" s="34">
        <f t="shared" si="16"/>
        <v>36</v>
      </c>
      <c r="K72" s="36">
        <f t="shared" si="17"/>
        <v>0.461538461538462</v>
      </c>
      <c r="L72" s="34"/>
      <c r="M72" s="34">
        <f t="shared" si="18"/>
        <v>0</v>
      </c>
      <c r="N72" s="34">
        <f t="shared" si="19"/>
        <v>10</v>
      </c>
      <c r="O72" s="36">
        <f t="shared" si="20"/>
        <v>0.128205128205128</v>
      </c>
      <c r="P72" s="34">
        <v>0</v>
      </c>
      <c r="Q72" s="34">
        <f t="shared" si="21"/>
        <v>46.5737149179516</v>
      </c>
      <c r="R72" s="34">
        <f t="shared" si="22"/>
        <v>68</v>
      </c>
      <c r="S72" s="36">
        <f t="shared" si="23"/>
        <v>0.871794871794872</v>
      </c>
      <c r="T72" s="34"/>
    </row>
    <row r="73" s="28" customFormat="1" customHeight="1" spans="1:20">
      <c r="A73" s="34">
        <v>71</v>
      </c>
      <c r="B73" s="39" t="s">
        <v>1354</v>
      </c>
      <c r="C73" s="40" t="s">
        <v>1355</v>
      </c>
      <c r="D73" s="44">
        <v>2.68</v>
      </c>
      <c r="E73" s="34">
        <f t="shared" si="12"/>
        <v>45.3140096618358</v>
      </c>
      <c r="F73" s="34">
        <f t="shared" si="13"/>
        <v>68</v>
      </c>
      <c r="G73" s="36">
        <f t="shared" si="14"/>
        <v>0.871794871794872</v>
      </c>
      <c r="H73" s="34">
        <f>VLOOKUP(B73,[1]互金!$B$2:$G$79,6,0)</f>
        <v>14</v>
      </c>
      <c r="I73" s="34">
        <f t="shared" si="15"/>
        <v>1.1185086551265</v>
      </c>
      <c r="J73" s="34">
        <f t="shared" si="16"/>
        <v>55</v>
      </c>
      <c r="K73" s="36">
        <f t="shared" si="17"/>
        <v>0.705128205128205</v>
      </c>
      <c r="L73" s="34"/>
      <c r="M73" s="34">
        <f t="shared" si="18"/>
        <v>0</v>
      </c>
      <c r="N73" s="34">
        <f t="shared" si="19"/>
        <v>10</v>
      </c>
      <c r="O73" s="36">
        <f t="shared" si="20"/>
        <v>0.128205128205128</v>
      </c>
      <c r="P73" s="34">
        <v>0</v>
      </c>
      <c r="Q73" s="34">
        <f t="shared" si="21"/>
        <v>46.4325183169623</v>
      </c>
      <c r="R73" s="34">
        <f t="shared" si="22"/>
        <v>69</v>
      </c>
      <c r="S73" s="36">
        <f t="shared" si="23"/>
        <v>0.884615384615385</v>
      </c>
      <c r="T73" s="34"/>
    </row>
    <row r="74" s="28" customFormat="1" customHeight="1" spans="1:20">
      <c r="A74" s="34">
        <v>68</v>
      </c>
      <c r="B74" s="42" t="s">
        <v>1356</v>
      </c>
      <c r="C74" s="43" t="s">
        <v>1357</v>
      </c>
      <c r="D74" s="44">
        <v>2.66</v>
      </c>
      <c r="E74" s="34">
        <f t="shared" si="12"/>
        <v>44.975845410628</v>
      </c>
      <c r="F74" s="34">
        <f t="shared" si="13"/>
        <v>69</v>
      </c>
      <c r="G74" s="36">
        <f t="shared" si="14"/>
        <v>0.884615384615385</v>
      </c>
      <c r="H74" s="34">
        <f>VLOOKUP(B74,[1]互金!$B$2:$G$79,6,0)</f>
        <v>14</v>
      </c>
      <c r="I74" s="34">
        <f t="shared" si="15"/>
        <v>1.1185086551265</v>
      </c>
      <c r="J74" s="34">
        <f t="shared" si="16"/>
        <v>55</v>
      </c>
      <c r="K74" s="36">
        <f t="shared" si="17"/>
        <v>0.705128205128205</v>
      </c>
      <c r="L74" s="34"/>
      <c r="M74" s="34">
        <f t="shared" si="18"/>
        <v>0</v>
      </c>
      <c r="N74" s="34">
        <f t="shared" si="19"/>
        <v>10</v>
      </c>
      <c r="O74" s="36">
        <f t="shared" si="20"/>
        <v>0.128205128205128</v>
      </c>
      <c r="P74" s="34">
        <v>0</v>
      </c>
      <c r="Q74" s="34">
        <f t="shared" si="21"/>
        <v>46.0943540657545</v>
      </c>
      <c r="R74" s="34">
        <f t="shared" si="22"/>
        <v>70</v>
      </c>
      <c r="S74" s="36">
        <f t="shared" si="23"/>
        <v>0.897435897435897</v>
      </c>
      <c r="T74" s="34"/>
    </row>
    <row r="75" s="28" customFormat="1" customHeight="1" spans="1:20">
      <c r="A75" s="34">
        <v>1</v>
      </c>
      <c r="B75" s="42" t="s">
        <v>1358</v>
      </c>
      <c r="C75" s="43" t="s">
        <v>1359</v>
      </c>
      <c r="D75" s="41">
        <v>2.65</v>
      </c>
      <c r="E75" s="34">
        <f t="shared" si="12"/>
        <v>44.8067632850242</v>
      </c>
      <c r="F75" s="34">
        <f t="shared" si="13"/>
        <v>71</v>
      </c>
      <c r="G75" s="36">
        <f t="shared" si="14"/>
        <v>0.91025641025641</v>
      </c>
      <c r="H75" s="34">
        <f>VLOOKUP(B75,[1]互金!$B$2:$G$79,6,0)</f>
        <v>10</v>
      </c>
      <c r="I75" s="34">
        <f t="shared" si="15"/>
        <v>0.798934753661784</v>
      </c>
      <c r="J75" s="34">
        <f t="shared" si="16"/>
        <v>73</v>
      </c>
      <c r="K75" s="36">
        <f t="shared" si="17"/>
        <v>0.935897435897436</v>
      </c>
      <c r="L75" s="34"/>
      <c r="M75" s="34">
        <f t="shared" si="18"/>
        <v>0</v>
      </c>
      <c r="N75" s="34">
        <f t="shared" si="19"/>
        <v>10</v>
      </c>
      <c r="O75" s="36">
        <f t="shared" si="20"/>
        <v>0.128205128205128</v>
      </c>
      <c r="P75" s="34">
        <v>0</v>
      </c>
      <c r="Q75" s="34">
        <f t="shared" si="21"/>
        <v>45.6056980386859</v>
      </c>
      <c r="R75" s="34">
        <f t="shared" si="22"/>
        <v>71</v>
      </c>
      <c r="S75" s="36">
        <f t="shared" si="23"/>
        <v>0.91025641025641</v>
      </c>
      <c r="T75" s="34"/>
    </row>
    <row r="76" s="28" customFormat="1" customHeight="1" spans="1:20">
      <c r="A76" s="34">
        <v>13</v>
      </c>
      <c r="B76" s="42" t="s">
        <v>1360</v>
      </c>
      <c r="C76" s="43" t="s">
        <v>1361</v>
      </c>
      <c r="D76" s="44">
        <v>2.6</v>
      </c>
      <c r="E76" s="34">
        <f t="shared" si="12"/>
        <v>43.9613526570048</v>
      </c>
      <c r="F76" s="34">
        <f t="shared" si="13"/>
        <v>72</v>
      </c>
      <c r="G76" s="36">
        <f t="shared" si="14"/>
        <v>0.923076923076923</v>
      </c>
      <c r="H76" s="34">
        <f>VLOOKUP(B76,[1]互金!$B$2:$G$79,6,0)</f>
        <v>12</v>
      </c>
      <c r="I76" s="34">
        <f t="shared" si="15"/>
        <v>0.958721704394141</v>
      </c>
      <c r="J76" s="34">
        <f t="shared" si="16"/>
        <v>67</v>
      </c>
      <c r="K76" s="36">
        <f t="shared" si="17"/>
        <v>0.858974358974359</v>
      </c>
      <c r="L76" s="34"/>
      <c r="M76" s="34">
        <f t="shared" si="18"/>
        <v>0</v>
      </c>
      <c r="N76" s="34">
        <f t="shared" si="19"/>
        <v>10</v>
      </c>
      <c r="O76" s="36">
        <f t="shared" si="20"/>
        <v>0.128205128205128</v>
      </c>
      <c r="P76" s="34">
        <v>0</v>
      </c>
      <c r="Q76" s="34">
        <f t="shared" si="21"/>
        <v>44.920074361399</v>
      </c>
      <c r="R76" s="34">
        <f t="shared" si="22"/>
        <v>72</v>
      </c>
      <c r="S76" s="36">
        <f t="shared" si="23"/>
        <v>0.923076923076923</v>
      </c>
      <c r="T76" s="34"/>
    </row>
    <row r="77" s="28" customFormat="1" customHeight="1" spans="1:20">
      <c r="A77" s="34">
        <v>9</v>
      </c>
      <c r="B77" s="42" t="s">
        <v>1362</v>
      </c>
      <c r="C77" s="43" t="s">
        <v>1363</v>
      </c>
      <c r="D77" s="44">
        <v>2.54</v>
      </c>
      <c r="E77" s="34">
        <f t="shared" si="12"/>
        <v>42.9468599033817</v>
      </c>
      <c r="F77" s="34">
        <f t="shared" si="13"/>
        <v>73</v>
      </c>
      <c r="G77" s="36">
        <f t="shared" si="14"/>
        <v>0.935897435897436</v>
      </c>
      <c r="H77" s="34">
        <f>VLOOKUP(B77,[1]互金!$B$2:$G$79,6,0)</f>
        <v>12</v>
      </c>
      <c r="I77" s="34">
        <f t="shared" si="15"/>
        <v>0.958721704394141</v>
      </c>
      <c r="J77" s="34">
        <f t="shared" si="16"/>
        <v>67</v>
      </c>
      <c r="K77" s="36">
        <f t="shared" si="17"/>
        <v>0.858974358974359</v>
      </c>
      <c r="L77" s="34"/>
      <c r="M77" s="34">
        <f t="shared" si="18"/>
        <v>0</v>
      </c>
      <c r="N77" s="34">
        <f t="shared" si="19"/>
        <v>10</v>
      </c>
      <c r="O77" s="36">
        <f t="shared" si="20"/>
        <v>0.128205128205128</v>
      </c>
      <c r="P77" s="34">
        <v>0</v>
      </c>
      <c r="Q77" s="34">
        <f t="shared" si="21"/>
        <v>43.9055816077758</v>
      </c>
      <c r="R77" s="34">
        <f t="shared" si="22"/>
        <v>73</v>
      </c>
      <c r="S77" s="36">
        <f t="shared" si="23"/>
        <v>0.935897435897436</v>
      </c>
      <c r="T77" s="34"/>
    </row>
    <row r="78" s="28" customFormat="1" customHeight="1" spans="1:20">
      <c r="A78" s="34">
        <v>2</v>
      </c>
      <c r="B78" s="42" t="s">
        <v>1364</v>
      </c>
      <c r="C78" s="43" t="s">
        <v>1365</v>
      </c>
      <c r="D78" s="44">
        <v>2.54</v>
      </c>
      <c r="E78" s="34">
        <f t="shared" si="12"/>
        <v>42.9468599033817</v>
      </c>
      <c r="F78" s="34">
        <f t="shared" si="13"/>
        <v>73</v>
      </c>
      <c r="G78" s="36">
        <f t="shared" si="14"/>
        <v>0.935897435897436</v>
      </c>
      <c r="H78" s="34">
        <f>VLOOKUP(B78,[1]互金!$B$2:$G$79,6,0)</f>
        <v>10</v>
      </c>
      <c r="I78" s="34">
        <f t="shared" si="15"/>
        <v>0.798934753661784</v>
      </c>
      <c r="J78" s="34">
        <f t="shared" si="16"/>
        <v>73</v>
      </c>
      <c r="K78" s="36">
        <f t="shared" si="17"/>
        <v>0.935897435897436</v>
      </c>
      <c r="L78" s="34"/>
      <c r="M78" s="34">
        <f t="shared" si="18"/>
        <v>0</v>
      </c>
      <c r="N78" s="34">
        <f t="shared" si="19"/>
        <v>10</v>
      </c>
      <c r="O78" s="36">
        <f t="shared" si="20"/>
        <v>0.128205128205128</v>
      </c>
      <c r="P78" s="34">
        <v>0</v>
      </c>
      <c r="Q78" s="34">
        <f t="shared" si="21"/>
        <v>43.7457946570434</v>
      </c>
      <c r="R78" s="34">
        <f t="shared" si="22"/>
        <v>74</v>
      </c>
      <c r="S78" s="36">
        <f t="shared" si="23"/>
        <v>0.948717948717949</v>
      </c>
      <c r="T78" s="34"/>
    </row>
    <row r="79" s="28" customFormat="1" customHeight="1" spans="1:20">
      <c r="A79" s="34">
        <v>53</v>
      </c>
      <c r="B79" s="42" t="s">
        <v>1366</v>
      </c>
      <c r="C79" s="43" t="s">
        <v>1367</v>
      </c>
      <c r="D79" s="44">
        <v>2.39</v>
      </c>
      <c r="E79" s="34">
        <f t="shared" si="12"/>
        <v>40.4106280193237</v>
      </c>
      <c r="F79" s="34">
        <f t="shared" si="13"/>
        <v>75</v>
      </c>
      <c r="G79" s="36">
        <f t="shared" si="14"/>
        <v>0.961538461538462</v>
      </c>
      <c r="H79" s="34">
        <f>VLOOKUP(B79,[1]互金!$B$2:$G$79,6,0)</f>
        <v>14</v>
      </c>
      <c r="I79" s="34">
        <f t="shared" si="15"/>
        <v>1.1185086551265</v>
      </c>
      <c r="J79" s="34">
        <f t="shared" si="16"/>
        <v>55</v>
      </c>
      <c r="K79" s="36">
        <f t="shared" si="17"/>
        <v>0.705128205128205</v>
      </c>
      <c r="L79" s="34"/>
      <c r="M79" s="34">
        <f t="shared" si="18"/>
        <v>0</v>
      </c>
      <c r="N79" s="34">
        <f t="shared" si="19"/>
        <v>10</v>
      </c>
      <c r="O79" s="36">
        <f t="shared" si="20"/>
        <v>0.128205128205128</v>
      </c>
      <c r="P79" s="34">
        <v>0</v>
      </c>
      <c r="Q79" s="34">
        <f t="shared" si="21"/>
        <v>41.5291366744502</v>
      </c>
      <c r="R79" s="34">
        <f t="shared" si="22"/>
        <v>75</v>
      </c>
      <c r="S79" s="36">
        <f t="shared" si="23"/>
        <v>0.961538461538462</v>
      </c>
      <c r="T79" s="34"/>
    </row>
    <row r="80" s="28" customFormat="1" customHeight="1" spans="1:20">
      <c r="A80" s="34">
        <v>3</v>
      </c>
      <c r="B80" s="42" t="s">
        <v>1368</v>
      </c>
      <c r="C80" s="43" t="s">
        <v>1369</v>
      </c>
      <c r="D80" s="44">
        <v>2.38</v>
      </c>
      <c r="E80" s="34">
        <f t="shared" si="12"/>
        <v>40.2415458937198</v>
      </c>
      <c r="F80" s="34">
        <f t="shared" si="13"/>
        <v>76</v>
      </c>
      <c r="G80" s="36">
        <f t="shared" si="14"/>
        <v>0.974358974358974</v>
      </c>
      <c r="H80" s="34">
        <f>VLOOKUP(B80,[1]互金!$B$2:$G$79,6,0)</f>
        <v>10</v>
      </c>
      <c r="I80" s="34">
        <f t="shared" si="15"/>
        <v>0.798934753661784</v>
      </c>
      <c r="J80" s="34">
        <f t="shared" si="16"/>
        <v>73</v>
      </c>
      <c r="K80" s="36">
        <f t="shared" si="17"/>
        <v>0.935897435897436</v>
      </c>
      <c r="L80" s="34"/>
      <c r="M80" s="34">
        <f t="shared" si="18"/>
        <v>0</v>
      </c>
      <c r="N80" s="34">
        <f t="shared" si="19"/>
        <v>10</v>
      </c>
      <c r="O80" s="36">
        <f t="shared" si="20"/>
        <v>0.128205128205128</v>
      </c>
      <c r="P80" s="34">
        <v>0</v>
      </c>
      <c r="Q80" s="34">
        <f t="shared" si="21"/>
        <v>41.0404806473816</v>
      </c>
      <c r="R80" s="34">
        <f t="shared" si="22"/>
        <v>76</v>
      </c>
      <c r="S80" s="36">
        <f t="shared" si="23"/>
        <v>0.974358974358974</v>
      </c>
      <c r="T80" s="34"/>
    </row>
    <row r="81" s="28" customFormat="1" customHeight="1" spans="1:24">
      <c r="A81" s="34">
        <v>50</v>
      </c>
      <c r="B81" s="42" t="s">
        <v>1370</v>
      </c>
      <c r="C81" s="43" t="s">
        <v>1371</v>
      </c>
      <c r="D81" s="44">
        <v>2.16</v>
      </c>
      <c r="E81" s="34">
        <f t="shared" si="12"/>
        <v>36.5217391304348</v>
      </c>
      <c r="F81" s="34">
        <f t="shared" si="13"/>
        <v>77</v>
      </c>
      <c r="G81" s="36">
        <f t="shared" si="14"/>
        <v>0.987179487179487</v>
      </c>
      <c r="H81" s="34">
        <f>VLOOKUP(B81,[1]互金!$B$2:$G$79,6,0)</f>
        <v>14</v>
      </c>
      <c r="I81" s="34">
        <f t="shared" si="15"/>
        <v>1.1185086551265</v>
      </c>
      <c r="J81" s="34">
        <f t="shared" si="16"/>
        <v>55</v>
      </c>
      <c r="K81" s="36">
        <f t="shared" si="17"/>
        <v>0.705128205128205</v>
      </c>
      <c r="L81" s="34"/>
      <c r="M81" s="34">
        <f t="shared" si="18"/>
        <v>0</v>
      </c>
      <c r="N81" s="34">
        <f t="shared" si="19"/>
        <v>10</v>
      </c>
      <c r="O81" s="36">
        <f t="shared" si="20"/>
        <v>0.128205128205128</v>
      </c>
      <c r="P81" s="34">
        <v>0</v>
      </c>
      <c r="Q81" s="34">
        <f t="shared" si="21"/>
        <v>37.6402477855613</v>
      </c>
      <c r="R81" s="34">
        <f t="shared" si="22"/>
        <v>77</v>
      </c>
      <c r="S81" s="36">
        <f t="shared" si="23"/>
        <v>0.987179487179487</v>
      </c>
      <c r="T81" s="34"/>
    </row>
    <row r="82" s="28" customFormat="1" customHeight="1" spans="1:24">
      <c r="A82" s="34">
        <v>51</v>
      </c>
      <c r="B82" s="42" t="s">
        <v>1372</v>
      </c>
      <c r="C82" s="43" t="s">
        <v>1373</v>
      </c>
      <c r="D82" s="44">
        <v>1.93</v>
      </c>
      <c r="E82" s="34">
        <f t="shared" si="12"/>
        <v>32.6328502415459</v>
      </c>
      <c r="F82" s="34">
        <f t="shared" si="13"/>
        <v>78</v>
      </c>
      <c r="G82" s="36">
        <f t="shared" si="14"/>
        <v>1</v>
      </c>
      <c r="H82" s="34">
        <f>VLOOKUP(B82,[1]互金!$B$2:$G$79,6,0)</f>
        <v>14</v>
      </c>
      <c r="I82" s="34">
        <f t="shared" si="15"/>
        <v>1.1185086551265</v>
      </c>
      <c r="J82" s="34">
        <f t="shared" si="16"/>
        <v>55</v>
      </c>
      <c r="K82" s="36">
        <f t="shared" si="17"/>
        <v>0.705128205128205</v>
      </c>
      <c r="L82" s="34"/>
      <c r="M82" s="34">
        <f t="shared" si="18"/>
        <v>0</v>
      </c>
      <c r="N82" s="34">
        <f t="shared" si="19"/>
        <v>10</v>
      </c>
      <c r="O82" s="36">
        <f t="shared" si="20"/>
        <v>0.128205128205128</v>
      </c>
      <c r="P82" s="34">
        <v>0</v>
      </c>
      <c r="Q82" s="34">
        <f t="shared" si="21"/>
        <v>33.7513588966724</v>
      </c>
      <c r="R82" s="34">
        <f t="shared" si="22"/>
        <v>78</v>
      </c>
      <c r="S82" s="36">
        <f t="shared" si="23"/>
        <v>1</v>
      </c>
      <c r="T82" s="34"/>
    </row>
    <row r="83" s="28" customFormat="1" customHeight="1" spans="1:24">
      <c r="D83" s="52"/>
      <c r="G83" s="30"/>
      <c r="H83" s="53"/>
      <c r="K83" s="30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</row>
  </sheetData>
  <mergeCells count="11">
    <mergeCell ref="B1:C1"/>
    <mergeCell ref="A2:T2"/>
    <mergeCell ref="D3:G3"/>
    <mergeCell ref="H3:K3"/>
    <mergeCell ref="L3:O3"/>
    <mergeCell ref="Q3:S3"/>
    <mergeCell ref="A3:A4"/>
    <mergeCell ref="B3:B4"/>
    <mergeCell ref="C3:C4"/>
    <mergeCell ref="P3:P4"/>
    <mergeCell ref="T3:T4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44"/>
  <sheetViews>
    <sheetView topLeftCell="A6" workbookViewId="0">
      <selection activeCell="U25" sqref="U25"/>
    </sheetView>
  </sheetViews>
  <sheetFormatPr defaultColWidth="9.02654867256637" defaultRowHeight="13.5"/>
  <sheetData>
    <row r="1" ht="17.6" spans="1:23">
      <c r="A1" s="13"/>
      <c r="B1" s="26" t="s">
        <v>1374</v>
      </c>
      <c r="C1" s="26"/>
      <c r="D1" s="13"/>
      <c r="E1" s="13"/>
      <c r="F1" s="13"/>
      <c r="G1" s="14"/>
      <c r="H1" s="13"/>
      <c r="I1" s="13"/>
      <c r="J1" s="13"/>
      <c r="K1" s="14"/>
      <c r="L1" s="13"/>
      <c r="M1" s="13"/>
      <c r="N1" s="13"/>
      <c r="O1" s="14"/>
      <c r="P1" s="13"/>
      <c r="Q1" s="13"/>
      <c r="R1" s="13"/>
      <c r="S1" s="14"/>
      <c r="T1" s="13"/>
      <c r="U1" s="13"/>
      <c r="V1" s="13"/>
      <c r="W1" s="13"/>
    </row>
    <row r="2" ht="17.6" spans="1:23">
      <c r="A2" s="15" t="s">
        <v>1375</v>
      </c>
      <c r="B2" s="15"/>
      <c r="C2" s="15"/>
      <c r="D2" s="15"/>
      <c r="E2" s="15"/>
      <c r="F2" s="15"/>
      <c r="G2" s="16"/>
      <c r="H2" s="15"/>
      <c r="I2" s="15"/>
      <c r="J2" s="15"/>
      <c r="K2" s="16"/>
      <c r="L2" s="15"/>
      <c r="M2" s="15"/>
      <c r="N2" s="15"/>
      <c r="O2" s="16"/>
      <c r="P2" s="15"/>
      <c r="Q2" s="15"/>
      <c r="R2" s="15"/>
      <c r="S2" s="16"/>
      <c r="T2" s="13"/>
      <c r="U2" s="13"/>
      <c r="V2" s="13"/>
      <c r="W2" s="13"/>
    </row>
    <row r="3" spans="1:23">
      <c r="A3" s="17" t="s">
        <v>2</v>
      </c>
      <c r="B3" s="17" t="s">
        <v>3</v>
      </c>
      <c r="C3" s="17" t="s">
        <v>4</v>
      </c>
      <c r="D3" s="17" t="s">
        <v>5</v>
      </c>
      <c r="E3" s="17"/>
      <c r="F3" s="17"/>
      <c r="G3" s="18"/>
      <c r="H3" s="17" t="s">
        <v>6</v>
      </c>
      <c r="I3" s="17"/>
      <c r="J3" s="17"/>
      <c r="K3" s="18"/>
      <c r="L3" s="17" t="s">
        <v>7</v>
      </c>
      <c r="M3" s="17"/>
      <c r="N3" s="17"/>
      <c r="O3" s="18"/>
      <c r="P3" s="19" t="s">
        <v>8</v>
      </c>
      <c r="Q3" s="17" t="s">
        <v>9</v>
      </c>
      <c r="R3" s="17"/>
      <c r="S3" s="18"/>
      <c r="T3" s="13"/>
      <c r="U3" s="13"/>
      <c r="V3" s="13"/>
      <c r="W3" s="13"/>
    </row>
    <row r="4" spans="1:23">
      <c r="A4" s="17"/>
      <c r="B4" s="17"/>
      <c r="C4" s="17"/>
      <c r="D4" s="17" t="s">
        <v>11</v>
      </c>
      <c r="E4" s="20" t="s">
        <v>12</v>
      </c>
      <c r="F4" s="17" t="s">
        <v>13</v>
      </c>
      <c r="G4" s="18" t="s">
        <v>14</v>
      </c>
      <c r="H4" s="17" t="s">
        <v>11</v>
      </c>
      <c r="I4" s="20" t="s">
        <v>12</v>
      </c>
      <c r="J4" s="17" t="s">
        <v>13</v>
      </c>
      <c r="K4" s="18" t="s">
        <v>14</v>
      </c>
      <c r="L4" s="17" t="s">
        <v>11</v>
      </c>
      <c r="M4" s="20" t="s">
        <v>12</v>
      </c>
      <c r="N4" s="17" t="s">
        <v>13</v>
      </c>
      <c r="O4" s="18" t="s">
        <v>14</v>
      </c>
      <c r="P4" s="21"/>
      <c r="Q4" s="17" t="s">
        <v>15</v>
      </c>
      <c r="R4" s="17" t="s">
        <v>16</v>
      </c>
      <c r="S4" s="18" t="s">
        <v>17</v>
      </c>
      <c r="T4" s="13"/>
      <c r="U4" s="13"/>
      <c r="V4" s="13"/>
      <c r="W4" s="13"/>
    </row>
    <row r="5" spans="1:23">
      <c r="A5" s="17">
        <v>1</v>
      </c>
      <c r="B5" s="22" t="s">
        <v>1376</v>
      </c>
      <c r="C5" s="22" t="s">
        <v>1377</v>
      </c>
      <c r="D5" s="23">
        <v>1.45</v>
      </c>
      <c r="E5" s="17">
        <f t="shared" ref="E5:E38" si="0">D5/MAX($D$5:$D$38)*70</f>
        <v>26.7810026385224</v>
      </c>
      <c r="F5" s="17">
        <f t="shared" ref="F5:F38" si="1">RANK(E5,$E$5:$E$38)</f>
        <v>34</v>
      </c>
      <c r="G5" s="18">
        <f t="shared" ref="G5:G38" si="2">IFERROR(RANK(E5,$E$5:$E$38)/COUNT($E$5:$E$38),0)</f>
        <v>1</v>
      </c>
      <c r="H5" s="24">
        <v>28</v>
      </c>
      <c r="I5" s="17">
        <f t="shared" ref="I5:I38" si="3">H5/MAX($H$5:$H$38)*30</f>
        <v>8.31683168316832</v>
      </c>
      <c r="J5" s="17">
        <f t="shared" ref="J5:J38" si="4">RANK(I5,$I$5:$I$38)</f>
        <v>34</v>
      </c>
      <c r="K5" s="18">
        <f t="shared" ref="K5:K38" si="5">IFERROR(RANK(I5,$I$5:$I$38)/COUNT($I$5:$I$38),0)</f>
        <v>1</v>
      </c>
      <c r="L5" s="17">
        <v>0</v>
      </c>
      <c r="M5" s="17">
        <f t="shared" ref="M5:M38" si="6">IF(L5&gt;=50,50,L5)</f>
        <v>0</v>
      </c>
      <c r="N5" s="17">
        <f t="shared" ref="N5:N38" si="7">RANK(M5,$M$5:$M$38)</f>
        <v>8</v>
      </c>
      <c r="O5" s="18">
        <f t="shared" ref="O5:O38" si="8">IFERROR(RANK(M5,$M$5:$M$38)/COUNT($M$5:$M$38),0)</f>
        <v>0.235294117647059</v>
      </c>
      <c r="P5" s="17">
        <v>0</v>
      </c>
      <c r="Q5" s="17">
        <f t="shared" ref="Q5:Q38" si="9">E5+I5+M5-P5</f>
        <v>35.0978343216907</v>
      </c>
      <c r="R5" s="17">
        <f t="shared" ref="R5:R38" si="10">RANK(Q5,$Q$5:$Q$38)</f>
        <v>34</v>
      </c>
      <c r="S5" s="18">
        <f t="shared" ref="S5:S38" si="11">IFERROR(RANK(Q5,$Q$5:$Q$38)/COUNT($Q$5:$Q$38),0)</f>
        <v>1</v>
      </c>
      <c r="T5" s="13"/>
      <c r="U5" s="13"/>
      <c r="V5" s="13"/>
      <c r="W5" s="13"/>
    </row>
    <row r="6" spans="1:23">
      <c r="A6" s="17">
        <v>2</v>
      </c>
      <c r="B6" s="22" t="s">
        <v>1378</v>
      </c>
      <c r="C6" s="22" t="s">
        <v>1379</v>
      </c>
      <c r="D6" s="23">
        <v>3.18</v>
      </c>
      <c r="E6" s="17">
        <f t="shared" si="0"/>
        <v>58.7335092348285</v>
      </c>
      <c r="F6" s="17">
        <f t="shared" si="1"/>
        <v>18</v>
      </c>
      <c r="G6" s="18">
        <f t="shared" si="2"/>
        <v>0.529411764705882</v>
      </c>
      <c r="H6" s="24">
        <v>48</v>
      </c>
      <c r="I6" s="17">
        <f t="shared" si="3"/>
        <v>14.2574257425743</v>
      </c>
      <c r="J6" s="17">
        <f t="shared" si="4"/>
        <v>27</v>
      </c>
      <c r="K6" s="18">
        <f t="shared" si="5"/>
        <v>0.794117647058823</v>
      </c>
      <c r="L6" s="17">
        <v>0</v>
      </c>
      <c r="M6" s="17">
        <f t="shared" si="6"/>
        <v>0</v>
      </c>
      <c r="N6" s="17">
        <f t="shared" si="7"/>
        <v>8</v>
      </c>
      <c r="O6" s="18">
        <f t="shared" si="8"/>
        <v>0.235294117647059</v>
      </c>
      <c r="P6" s="17">
        <v>0</v>
      </c>
      <c r="Q6" s="17">
        <f t="shared" si="9"/>
        <v>72.9909349774028</v>
      </c>
      <c r="R6" s="17">
        <f t="shared" si="10"/>
        <v>21</v>
      </c>
      <c r="S6" s="18">
        <f t="shared" si="11"/>
        <v>0.617647058823529</v>
      </c>
      <c r="T6" s="13"/>
      <c r="U6" s="13"/>
      <c r="V6" s="13"/>
      <c r="W6" s="13"/>
    </row>
    <row r="7" spans="1:23">
      <c r="A7" s="17">
        <v>3</v>
      </c>
      <c r="B7" s="22" t="s">
        <v>1380</v>
      </c>
      <c r="C7" s="22" t="s">
        <v>1381</v>
      </c>
      <c r="D7" s="23">
        <v>2.19</v>
      </c>
      <c r="E7" s="17">
        <f t="shared" si="0"/>
        <v>40.4485488126649</v>
      </c>
      <c r="F7" s="17">
        <f t="shared" si="1"/>
        <v>31</v>
      </c>
      <c r="G7" s="18">
        <f t="shared" si="2"/>
        <v>0.911764705882353</v>
      </c>
      <c r="H7" s="24">
        <v>49</v>
      </c>
      <c r="I7" s="17">
        <f t="shared" si="3"/>
        <v>14.5544554455446</v>
      </c>
      <c r="J7" s="17">
        <f t="shared" si="4"/>
        <v>25</v>
      </c>
      <c r="K7" s="18">
        <f t="shared" si="5"/>
        <v>0.735294117647059</v>
      </c>
      <c r="L7" s="17">
        <v>0</v>
      </c>
      <c r="M7" s="17">
        <f t="shared" si="6"/>
        <v>0</v>
      </c>
      <c r="N7" s="17">
        <f t="shared" si="7"/>
        <v>8</v>
      </c>
      <c r="O7" s="18">
        <f t="shared" si="8"/>
        <v>0.235294117647059</v>
      </c>
      <c r="P7" s="17">
        <v>0</v>
      </c>
      <c r="Q7" s="17">
        <f t="shared" si="9"/>
        <v>55.0030042582095</v>
      </c>
      <c r="R7" s="17">
        <f t="shared" si="10"/>
        <v>31</v>
      </c>
      <c r="S7" s="18">
        <f t="shared" si="11"/>
        <v>0.911764705882353</v>
      </c>
      <c r="T7" s="13"/>
      <c r="U7" s="13"/>
      <c r="V7" s="13"/>
      <c r="W7" s="13"/>
    </row>
    <row r="8" spans="1:23">
      <c r="A8" s="17">
        <v>4</v>
      </c>
      <c r="B8" s="22" t="s">
        <v>1382</v>
      </c>
      <c r="C8" s="22" t="s">
        <v>1383</v>
      </c>
      <c r="D8" s="23">
        <v>3.23</v>
      </c>
      <c r="E8" s="17">
        <f t="shared" si="0"/>
        <v>59.6569920844327</v>
      </c>
      <c r="F8" s="17">
        <f t="shared" si="1"/>
        <v>17</v>
      </c>
      <c r="G8" s="18">
        <f t="shared" si="2"/>
        <v>0.5</v>
      </c>
      <c r="H8" s="24">
        <v>66</v>
      </c>
      <c r="I8" s="17">
        <f t="shared" si="3"/>
        <v>19.6039603960396</v>
      </c>
      <c r="J8" s="17">
        <f t="shared" si="4"/>
        <v>11</v>
      </c>
      <c r="K8" s="18">
        <f t="shared" si="5"/>
        <v>0.323529411764706</v>
      </c>
      <c r="L8" s="17">
        <v>0</v>
      </c>
      <c r="M8" s="17">
        <f t="shared" si="6"/>
        <v>0</v>
      </c>
      <c r="N8" s="17">
        <f t="shared" si="7"/>
        <v>8</v>
      </c>
      <c r="O8" s="18">
        <f t="shared" si="8"/>
        <v>0.235294117647059</v>
      </c>
      <c r="P8" s="17">
        <v>0</v>
      </c>
      <c r="Q8" s="17">
        <f t="shared" si="9"/>
        <v>79.2609524804723</v>
      </c>
      <c r="R8" s="17">
        <f t="shared" si="10"/>
        <v>14</v>
      </c>
      <c r="S8" s="18">
        <f t="shared" si="11"/>
        <v>0.411764705882353</v>
      </c>
      <c r="T8" s="13"/>
      <c r="U8" s="13"/>
      <c r="V8" s="13"/>
      <c r="W8" s="13"/>
    </row>
    <row r="9" spans="1:23">
      <c r="A9" s="17">
        <v>5</v>
      </c>
      <c r="B9" s="22" t="s">
        <v>1384</v>
      </c>
      <c r="C9" s="22" t="s">
        <v>1385</v>
      </c>
      <c r="D9" s="23">
        <v>1.97</v>
      </c>
      <c r="E9" s="17">
        <f t="shared" si="0"/>
        <v>36.3852242744063</v>
      </c>
      <c r="F9" s="17">
        <f t="shared" si="1"/>
        <v>33</v>
      </c>
      <c r="G9" s="18">
        <f t="shared" si="2"/>
        <v>0.970588235294118</v>
      </c>
      <c r="H9" s="24">
        <v>30</v>
      </c>
      <c r="I9" s="17">
        <f t="shared" si="3"/>
        <v>8.91089108910891</v>
      </c>
      <c r="J9" s="17">
        <f t="shared" si="4"/>
        <v>33</v>
      </c>
      <c r="K9" s="18">
        <f t="shared" si="5"/>
        <v>0.970588235294118</v>
      </c>
      <c r="L9" s="17">
        <v>0</v>
      </c>
      <c r="M9" s="17">
        <f t="shared" si="6"/>
        <v>0</v>
      </c>
      <c r="N9" s="17">
        <f t="shared" si="7"/>
        <v>8</v>
      </c>
      <c r="O9" s="18">
        <f t="shared" si="8"/>
        <v>0.235294117647059</v>
      </c>
      <c r="P9" s="17">
        <v>0</v>
      </c>
      <c r="Q9" s="17">
        <f t="shared" si="9"/>
        <v>45.2961153635152</v>
      </c>
      <c r="R9" s="17">
        <f t="shared" si="10"/>
        <v>33</v>
      </c>
      <c r="S9" s="18">
        <f t="shared" si="11"/>
        <v>0.970588235294118</v>
      </c>
      <c r="T9" s="13"/>
      <c r="U9" s="13"/>
      <c r="V9" s="13"/>
      <c r="W9" s="13"/>
    </row>
    <row r="10" spans="1:23">
      <c r="A10" s="17">
        <v>6</v>
      </c>
      <c r="B10" s="22" t="s">
        <v>1386</v>
      </c>
      <c r="C10" s="22" t="s">
        <v>1387</v>
      </c>
      <c r="D10" s="23">
        <v>3.71</v>
      </c>
      <c r="E10" s="17">
        <f t="shared" si="0"/>
        <v>68.5224274406333</v>
      </c>
      <c r="F10" s="17">
        <f t="shared" si="1"/>
        <v>2</v>
      </c>
      <c r="G10" s="18">
        <f t="shared" si="2"/>
        <v>0.0588235294117647</v>
      </c>
      <c r="H10" s="24">
        <v>66</v>
      </c>
      <c r="I10" s="17">
        <f t="shared" si="3"/>
        <v>19.6039603960396</v>
      </c>
      <c r="J10" s="17">
        <f t="shared" si="4"/>
        <v>11</v>
      </c>
      <c r="K10" s="18">
        <f t="shared" si="5"/>
        <v>0.323529411764706</v>
      </c>
      <c r="L10" s="17">
        <v>12</v>
      </c>
      <c r="M10" s="17">
        <f t="shared" si="6"/>
        <v>12</v>
      </c>
      <c r="N10" s="17">
        <f t="shared" si="7"/>
        <v>2</v>
      </c>
      <c r="O10" s="18">
        <f t="shared" si="8"/>
        <v>0.0588235294117647</v>
      </c>
      <c r="P10" s="17">
        <v>0</v>
      </c>
      <c r="Q10" s="17">
        <f t="shared" si="9"/>
        <v>100.126387836673</v>
      </c>
      <c r="R10" s="17">
        <f t="shared" si="10"/>
        <v>1</v>
      </c>
      <c r="S10" s="18">
        <f t="shared" si="11"/>
        <v>0.0294117647058824</v>
      </c>
      <c r="T10" s="13"/>
      <c r="U10" s="13"/>
      <c r="V10" s="13"/>
      <c r="W10" s="13"/>
    </row>
    <row r="11" spans="1:23">
      <c r="A11" s="17">
        <v>7</v>
      </c>
      <c r="B11" s="22" t="s">
        <v>1388</v>
      </c>
      <c r="C11" s="22" t="s">
        <v>1389</v>
      </c>
      <c r="D11" s="23">
        <v>3.43</v>
      </c>
      <c r="E11" s="17">
        <f t="shared" si="0"/>
        <v>63.3509234828496</v>
      </c>
      <c r="F11" s="17">
        <f t="shared" si="1"/>
        <v>7</v>
      </c>
      <c r="G11" s="18">
        <f t="shared" si="2"/>
        <v>0.205882352941176</v>
      </c>
      <c r="H11" s="24">
        <v>70</v>
      </c>
      <c r="I11" s="17">
        <f t="shared" si="3"/>
        <v>20.7920792079208</v>
      </c>
      <c r="J11" s="17">
        <f t="shared" si="4"/>
        <v>8</v>
      </c>
      <c r="K11" s="18">
        <f t="shared" si="5"/>
        <v>0.235294117647059</v>
      </c>
      <c r="L11" s="17">
        <v>13.6</v>
      </c>
      <c r="M11" s="17">
        <f t="shared" si="6"/>
        <v>13.6</v>
      </c>
      <c r="N11" s="17">
        <f t="shared" si="7"/>
        <v>1</v>
      </c>
      <c r="O11" s="18">
        <f t="shared" si="8"/>
        <v>0.0294117647058824</v>
      </c>
      <c r="P11" s="17">
        <v>0</v>
      </c>
      <c r="Q11" s="17">
        <f t="shared" si="9"/>
        <v>97.7430026907704</v>
      </c>
      <c r="R11" s="17">
        <f t="shared" si="10"/>
        <v>2</v>
      </c>
      <c r="S11" s="18">
        <f t="shared" si="11"/>
        <v>0.0588235294117647</v>
      </c>
      <c r="T11" s="13"/>
      <c r="U11" s="13"/>
      <c r="V11" s="13"/>
      <c r="W11" s="13"/>
    </row>
    <row r="12" spans="1:23">
      <c r="A12" s="17">
        <v>8</v>
      </c>
      <c r="B12" s="22" t="s">
        <v>1390</v>
      </c>
      <c r="C12" s="22" t="s">
        <v>1391</v>
      </c>
      <c r="D12" s="23">
        <v>3.79</v>
      </c>
      <c r="E12" s="17">
        <f t="shared" si="0"/>
        <v>70</v>
      </c>
      <c r="F12" s="17">
        <f t="shared" si="1"/>
        <v>1</v>
      </c>
      <c r="G12" s="18">
        <f t="shared" si="2"/>
        <v>0.0294117647058824</v>
      </c>
      <c r="H12" s="24">
        <v>60</v>
      </c>
      <c r="I12" s="17">
        <f t="shared" si="3"/>
        <v>17.8217821782178</v>
      </c>
      <c r="J12" s="17">
        <f t="shared" si="4"/>
        <v>17</v>
      </c>
      <c r="K12" s="18">
        <f t="shared" si="5"/>
        <v>0.5</v>
      </c>
      <c r="L12" s="17">
        <v>7.5</v>
      </c>
      <c r="M12" s="17">
        <f t="shared" si="6"/>
        <v>7.5</v>
      </c>
      <c r="N12" s="17">
        <f t="shared" si="7"/>
        <v>3</v>
      </c>
      <c r="O12" s="18">
        <f t="shared" si="8"/>
        <v>0.0882352941176471</v>
      </c>
      <c r="P12" s="17">
        <v>0</v>
      </c>
      <c r="Q12" s="17">
        <f t="shared" si="9"/>
        <v>95.3217821782178</v>
      </c>
      <c r="R12" s="17">
        <f t="shared" si="10"/>
        <v>4</v>
      </c>
      <c r="S12" s="18">
        <f t="shared" si="11"/>
        <v>0.117647058823529</v>
      </c>
      <c r="T12" s="13"/>
      <c r="U12" s="13"/>
      <c r="V12" s="13"/>
      <c r="W12" s="13"/>
    </row>
    <row r="13" spans="1:23">
      <c r="A13" s="17">
        <v>9</v>
      </c>
      <c r="B13" s="22" t="s">
        <v>1392</v>
      </c>
      <c r="C13" s="22" t="s">
        <v>1393</v>
      </c>
      <c r="D13" s="23">
        <v>2.47</v>
      </c>
      <c r="E13" s="17">
        <f t="shared" si="0"/>
        <v>45.6200527704486</v>
      </c>
      <c r="F13" s="17">
        <f t="shared" si="1"/>
        <v>29</v>
      </c>
      <c r="G13" s="18">
        <f t="shared" si="2"/>
        <v>0.852941176470588</v>
      </c>
      <c r="H13" s="24">
        <v>42</v>
      </c>
      <c r="I13" s="17">
        <f t="shared" si="3"/>
        <v>12.4752475247525</v>
      </c>
      <c r="J13" s="17">
        <f t="shared" si="4"/>
        <v>31</v>
      </c>
      <c r="K13" s="18">
        <f t="shared" si="5"/>
        <v>0.911764705882353</v>
      </c>
      <c r="L13" s="17">
        <v>0</v>
      </c>
      <c r="M13" s="17">
        <f t="shared" si="6"/>
        <v>0</v>
      </c>
      <c r="N13" s="17">
        <f t="shared" si="7"/>
        <v>8</v>
      </c>
      <c r="O13" s="18">
        <f t="shared" si="8"/>
        <v>0.235294117647059</v>
      </c>
      <c r="P13" s="17">
        <v>0</v>
      </c>
      <c r="Q13" s="17">
        <f t="shared" si="9"/>
        <v>58.0953002952011</v>
      </c>
      <c r="R13" s="17">
        <f t="shared" si="10"/>
        <v>30</v>
      </c>
      <c r="S13" s="18">
        <f t="shared" si="11"/>
        <v>0.882352941176471</v>
      </c>
      <c r="T13" s="13"/>
      <c r="U13" s="13"/>
      <c r="V13" s="13"/>
      <c r="W13" s="13"/>
    </row>
    <row r="14" spans="1:23">
      <c r="A14" s="17">
        <v>10</v>
      </c>
      <c r="B14" s="22" t="s">
        <v>1394</v>
      </c>
      <c r="C14" s="22" t="s">
        <v>1395</v>
      </c>
      <c r="D14" s="23">
        <v>3.07</v>
      </c>
      <c r="E14" s="17">
        <f t="shared" si="0"/>
        <v>56.7018469656992</v>
      </c>
      <c r="F14" s="17">
        <f t="shared" si="1"/>
        <v>22</v>
      </c>
      <c r="G14" s="18">
        <f t="shared" si="2"/>
        <v>0.647058823529412</v>
      </c>
      <c r="H14" s="24">
        <v>55</v>
      </c>
      <c r="I14" s="17">
        <f t="shared" si="3"/>
        <v>16.3366336633663</v>
      </c>
      <c r="J14" s="17">
        <f t="shared" si="4"/>
        <v>19</v>
      </c>
      <c r="K14" s="18">
        <f t="shared" si="5"/>
        <v>0.558823529411765</v>
      </c>
      <c r="L14" s="17">
        <v>0</v>
      </c>
      <c r="M14" s="17">
        <f t="shared" si="6"/>
        <v>0</v>
      </c>
      <c r="N14" s="17">
        <f t="shared" si="7"/>
        <v>8</v>
      </c>
      <c r="O14" s="18">
        <f t="shared" si="8"/>
        <v>0.235294117647059</v>
      </c>
      <c r="P14" s="17">
        <v>0</v>
      </c>
      <c r="Q14" s="17">
        <f t="shared" si="9"/>
        <v>73.0384806290655</v>
      </c>
      <c r="R14" s="17">
        <f t="shared" si="10"/>
        <v>20</v>
      </c>
      <c r="S14" s="18">
        <f t="shared" si="11"/>
        <v>0.588235294117647</v>
      </c>
      <c r="T14" s="13"/>
      <c r="U14" s="13"/>
      <c r="V14" s="13"/>
      <c r="W14" s="13"/>
    </row>
    <row r="15" spans="1:23">
      <c r="A15" s="17">
        <v>11</v>
      </c>
      <c r="B15" s="22" t="s">
        <v>1396</v>
      </c>
      <c r="C15" s="22" t="s">
        <v>1397</v>
      </c>
      <c r="D15" s="23">
        <v>3.27</v>
      </c>
      <c r="E15" s="17">
        <f t="shared" si="0"/>
        <v>60.3957783641161</v>
      </c>
      <c r="F15" s="17">
        <f t="shared" si="1"/>
        <v>15</v>
      </c>
      <c r="G15" s="18">
        <f t="shared" si="2"/>
        <v>0.441176470588235</v>
      </c>
      <c r="H15" s="24">
        <v>55</v>
      </c>
      <c r="I15" s="17">
        <f t="shared" si="3"/>
        <v>16.3366336633663</v>
      </c>
      <c r="J15" s="17">
        <f t="shared" si="4"/>
        <v>19</v>
      </c>
      <c r="K15" s="18">
        <f t="shared" si="5"/>
        <v>0.558823529411765</v>
      </c>
      <c r="L15" s="17">
        <v>0</v>
      </c>
      <c r="M15" s="17">
        <f t="shared" si="6"/>
        <v>0</v>
      </c>
      <c r="N15" s="17">
        <f t="shared" si="7"/>
        <v>8</v>
      </c>
      <c r="O15" s="18">
        <f t="shared" si="8"/>
        <v>0.235294117647059</v>
      </c>
      <c r="P15" s="17">
        <v>0</v>
      </c>
      <c r="Q15" s="17">
        <f t="shared" si="9"/>
        <v>76.7324120274824</v>
      </c>
      <c r="R15" s="17">
        <f t="shared" si="10"/>
        <v>18</v>
      </c>
      <c r="S15" s="18">
        <f t="shared" si="11"/>
        <v>0.529411764705882</v>
      </c>
      <c r="T15" s="13"/>
      <c r="U15" s="13"/>
      <c r="V15" s="13"/>
      <c r="W15" s="13"/>
    </row>
    <row r="16" spans="1:23">
      <c r="A16" s="17">
        <v>12</v>
      </c>
      <c r="B16" s="22" t="s">
        <v>1398</v>
      </c>
      <c r="C16" s="22" t="s">
        <v>1399</v>
      </c>
      <c r="D16" s="23">
        <v>3.41</v>
      </c>
      <c r="E16" s="17">
        <f t="shared" si="0"/>
        <v>62.9815303430079</v>
      </c>
      <c r="F16" s="17">
        <f t="shared" si="1"/>
        <v>9</v>
      </c>
      <c r="G16" s="18">
        <f t="shared" si="2"/>
        <v>0.264705882352941</v>
      </c>
      <c r="H16" s="24">
        <v>68</v>
      </c>
      <c r="I16" s="17">
        <f t="shared" si="3"/>
        <v>20.1980198019802</v>
      </c>
      <c r="J16" s="17">
        <f t="shared" si="4"/>
        <v>9</v>
      </c>
      <c r="K16" s="18">
        <f t="shared" si="5"/>
        <v>0.264705882352941</v>
      </c>
      <c r="L16" s="17">
        <v>0</v>
      </c>
      <c r="M16" s="17">
        <f t="shared" si="6"/>
        <v>0</v>
      </c>
      <c r="N16" s="17">
        <f t="shared" si="7"/>
        <v>8</v>
      </c>
      <c r="O16" s="18">
        <f t="shared" si="8"/>
        <v>0.235294117647059</v>
      </c>
      <c r="P16" s="17">
        <v>0</v>
      </c>
      <c r="Q16" s="17">
        <f t="shared" si="9"/>
        <v>83.1795501449881</v>
      </c>
      <c r="R16" s="17">
        <f t="shared" si="10"/>
        <v>10</v>
      </c>
      <c r="S16" s="18">
        <f t="shared" si="11"/>
        <v>0.294117647058824</v>
      </c>
      <c r="T16" s="13"/>
      <c r="U16" s="13"/>
      <c r="V16" s="13"/>
      <c r="W16" s="13"/>
    </row>
    <row r="17" spans="1:23">
      <c r="A17" s="17">
        <v>13</v>
      </c>
      <c r="B17" s="22" t="s">
        <v>1400</v>
      </c>
      <c r="C17" s="22" t="s">
        <v>1401</v>
      </c>
      <c r="D17" s="23">
        <v>2.03</v>
      </c>
      <c r="E17" s="17">
        <f t="shared" si="0"/>
        <v>37.4934036939314</v>
      </c>
      <c r="F17" s="17">
        <f t="shared" si="1"/>
        <v>32</v>
      </c>
      <c r="G17" s="18">
        <f t="shared" si="2"/>
        <v>0.941176470588235</v>
      </c>
      <c r="H17" s="24">
        <v>38</v>
      </c>
      <c r="I17" s="17">
        <f t="shared" si="3"/>
        <v>11.2871287128713</v>
      </c>
      <c r="J17" s="17">
        <f t="shared" si="4"/>
        <v>32</v>
      </c>
      <c r="K17" s="18">
        <f t="shared" si="5"/>
        <v>0.941176470588235</v>
      </c>
      <c r="L17" s="17">
        <v>0</v>
      </c>
      <c r="M17" s="17">
        <f t="shared" si="6"/>
        <v>0</v>
      </c>
      <c r="N17" s="17">
        <f t="shared" si="7"/>
        <v>8</v>
      </c>
      <c r="O17" s="18">
        <f t="shared" si="8"/>
        <v>0.235294117647059</v>
      </c>
      <c r="P17" s="17">
        <v>0</v>
      </c>
      <c r="Q17" s="17">
        <f t="shared" si="9"/>
        <v>48.7805324068027</v>
      </c>
      <c r="R17" s="17">
        <f t="shared" si="10"/>
        <v>32</v>
      </c>
      <c r="S17" s="18">
        <f t="shared" si="11"/>
        <v>0.941176470588235</v>
      </c>
      <c r="T17" s="13"/>
      <c r="U17" s="13"/>
      <c r="V17" s="13"/>
      <c r="W17" s="13"/>
    </row>
    <row r="18" spans="1:23">
      <c r="A18" s="17">
        <v>14</v>
      </c>
      <c r="B18" s="22" t="s">
        <v>1402</v>
      </c>
      <c r="C18" s="22" t="s">
        <v>1403</v>
      </c>
      <c r="D18" s="23">
        <v>3.42</v>
      </c>
      <c r="E18" s="17">
        <f t="shared" si="0"/>
        <v>63.1662269129288</v>
      </c>
      <c r="F18" s="17">
        <f t="shared" si="1"/>
        <v>8</v>
      </c>
      <c r="G18" s="18">
        <f t="shared" si="2"/>
        <v>0.235294117647059</v>
      </c>
      <c r="H18" s="24">
        <v>67</v>
      </c>
      <c r="I18" s="17">
        <f t="shared" si="3"/>
        <v>19.9009900990099</v>
      </c>
      <c r="J18" s="17">
        <f t="shared" si="4"/>
        <v>10</v>
      </c>
      <c r="K18" s="18">
        <f t="shared" si="5"/>
        <v>0.294117647058824</v>
      </c>
      <c r="L18" s="17">
        <v>0</v>
      </c>
      <c r="M18" s="17">
        <f t="shared" si="6"/>
        <v>0</v>
      </c>
      <c r="N18" s="17">
        <f t="shared" si="7"/>
        <v>8</v>
      </c>
      <c r="O18" s="18">
        <f t="shared" si="8"/>
        <v>0.235294117647059</v>
      </c>
      <c r="P18" s="17">
        <v>0</v>
      </c>
      <c r="Q18" s="17">
        <f t="shared" si="9"/>
        <v>83.0672170119387</v>
      </c>
      <c r="R18" s="17">
        <f t="shared" si="10"/>
        <v>11</v>
      </c>
      <c r="S18" s="18">
        <f t="shared" si="11"/>
        <v>0.323529411764706</v>
      </c>
      <c r="T18" s="13"/>
      <c r="U18" s="13"/>
      <c r="V18" s="13"/>
      <c r="W18" s="13"/>
    </row>
    <row r="19" spans="1:23">
      <c r="A19" s="17">
        <v>15</v>
      </c>
      <c r="B19" s="22" t="s">
        <v>1404</v>
      </c>
      <c r="C19" s="22" t="s">
        <v>1405</v>
      </c>
      <c r="D19" s="23">
        <v>3.29</v>
      </c>
      <c r="E19" s="17">
        <f t="shared" si="0"/>
        <v>60.7651715039578</v>
      </c>
      <c r="F19" s="17">
        <f t="shared" si="1"/>
        <v>13</v>
      </c>
      <c r="G19" s="18">
        <f t="shared" si="2"/>
        <v>0.382352941176471</v>
      </c>
      <c r="H19" s="24">
        <v>55</v>
      </c>
      <c r="I19" s="17">
        <f t="shared" si="3"/>
        <v>16.3366336633663</v>
      </c>
      <c r="J19" s="17">
        <f t="shared" si="4"/>
        <v>19</v>
      </c>
      <c r="K19" s="18">
        <f t="shared" si="5"/>
        <v>0.558823529411765</v>
      </c>
      <c r="L19" s="17">
        <v>0</v>
      </c>
      <c r="M19" s="17">
        <f t="shared" si="6"/>
        <v>0</v>
      </c>
      <c r="N19" s="17">
        <f t="shared" si="7"/>
        <v>8</v>
      </c>
      <c r="O19" s="18">
        <f t="shared" si="8"/>
        <v>0.235294117647059</v>
      </c>
      <c r="P19" s="17">
        <v>0</v>
      </c>
      <c r="Q19" s="17">
        <f t="shared" si="9"/>
        <v>77.1018051673241</v>
      </c>
      <c r="R19" s="17">
        <f t="shared" si="10"/>
        <v>17</v>
      </c>
      <c r="S19" s="18">
        <f t="shared" si="11"/>
        <v>0.5</v>
      </c>
      <c r="T19" s="13"/>
      <c r="U19" s="13"/>
      <c r="V19" s="13"/>
      <c r="W19" s="13"/>
    </row>
    <row r="20" spans="1:23">
      <c r="A20" s="17">
        <v>16</v>
      </c>
      <c r="B20" s="22" t="s">
        <v>1406</v>
      </c>
      <c r="C20" s="22" t="s">
        <v>1407</v>
      </c>
      <c r="D20" s="23">
        <v>3.61</v>
      </c>
      <c r="E20" s="17">
        <f t="shared" si="0"/>
        <v>66.6754617414248</v>
      </c>
      <c r="F20" s="17">
        <f t="shared" si="1"/>
        <v>4</v>
      </c>
      <c r="G20" s="18">
        <f t="shared" si="2"/>
        <v>0.117647058823529</v>
      </c>
      <c r="H20" s="24">
        <v>64</v>
      </c>
      <c r="I20" s="17">
        <f t="shared" si="3"/>
        <v>19.009900990099</v>
      </c>
      <c r="J20" s="17">
        <f t="shared" si="4"/>
        <v>14</v>
      </c>
      <c r="K20" s="18">
        <f t="shared" si="5"/>
        <v>0.411764705882353</v>
      </c>
      <c r="L20" s="17">
        <v>7.5</v>
      </c>
      <c r="M20" s="17">
        <f t="shared" si="6"/>
        <v>7.5</v>
      </c>
      <c r="N20" s="17">
        <f t="shared" si="7"/>
        <v>3</v>
      </c>
      <c r="O20" s="18">
        <f t="shared" si="8"/>
        <v>0.0882352941176471</v>
      </c>
      <c r="P20" s="17">
        <v>0</v>
      </c>
      <c r="Q20" s="17">
        <f t="shared" si="9"/>
        <v>93.1853627315238</v>
      </c>
      <c r="R20" s="17">
        <f t="shared" si="10"/>
        <v>6</v>
      </c>
      <c r="S20" s="18">
        <f t="shared" si="11"/>
        <v>0.176470588235294</v>
      </c>
      <c r="T20" s="13"/>
      <c r="U20" s="13"/>
      <c r="V20" s="13"/>
      <c r="W20" s="13"/>
    </row>
    <row r="21" spans="1:23">
      <c r="A21" s="17">
        <v>17</v>
      </c>
      <c r="B21" s="22" t="s">
        <v>1408</v>
      </c>
      <c r="C21" s="22" t="s">
        <v>1409</v>
      </c>
      <c r="D21" s="23">
        <v>3.32</v>
      </c>
      <c r="E21" s="17">
        <f t="shared" si="0"/>
        <v>61.3192612137203</v>
      </c>
      <c r="F21" s="17">
        <f t="shared" si="1"/>
        <v>11</v>
      </c>
      <c r="G21" s="18">
        <f t="shared" si="2"/>
        <v>0.323529411764706</v>
      </c>
      <c r="H21" s="24">
        <v>48</v>
      </c>
      <c r="I21" s="17">
        <f t="shared" si="3"/>
        <v>14.2574257425743</v>
      </c>
      <c r="J21" s="17">
        <f t="shared" si="4"/>
        <v>27</v>
      </c>
      <c r="K21" s="18">
        <f t="shared" si="5"/>
        <v>0.794117647058823</v>
      </c>
      <c r="L21" s="17">
        <v>0</v>
      </c>
      <c r="M21" s="17">
        <f t="shared" si="6"/>
        <v>0</v>
      </c>
      <c r="N21" s="17">
        <f t="shared" si="7"/>
        <v>8</v>
      </c>
      <c r="O21" s="18">
        <f t="shared" si="8"/>
        <v>0.235294117647059</v>
      </c>
      <c r="P21" s="17">
        <v>0</v>
      </c>
      <c r="Q21" s="17">
        <f t="shared" si="9"/>
        <v>75.5766869562946</v>
      </c>
      <c r="R21" s="17">
        <f t="shared" si="10"/>
        <v>19</v>
      </c>
      <c r="S21" s="18">
        <f t="shared" si="11"/>
        <v>0.558823529411765</v>
      </c>
      <c r="T21" s="13"/>
      <c r="U21" s="13"/>
      <c r="V21" s="13"/>
      <c r="W21" s="13"/>
    </row>
    <row r="22" spans="1:23">
      <c r="A22" s="17">
        <v>18</v>
      </c>
      <c r="B22" s="22" t="s">
        <v>1410</v>
      </c>
      <c r="C22" s="22" t="s">
        <v>1411</v>
      </c>
      <c r="D22" s="23">
        <v>3.18</v>
      </c>
      <c r="E22" s="17">
        <f t="shared" si="0"/>
        <v>58.7335092348285</v>
      </c>
      <c r="F22" s="17">
        <f t="shared" si="1"/>
        <v>18</v>
      </c>
      <c r="G22" s="18">
        <f t="shared" si="2"/>
        <v>0.529411764705882</v>
      </c>
      <c r="H22" s="24">
        <v>72</v>
      </c>
      <c r="I22" s="17">
        <f t="shared" si="3"/>
        <v>21.3861386138614</v>
      </c>
      <c r="J22" s="17">
        <f t="shared" si="4"/>
        <v>7</v>
      </c>
      <c r="K22" s="18">
        <f t="shared" si="5"/>
        <v>0.205882352941176</v>
      </c>
      <c r="L22" s="17">
        <v>0</v>
      </c>
      <c r="M22" s="17">
        <f t="shared" si="6"/>
        <v>0</v>
      </c>
      <c r="N22" s="17">
        <f t="shared" si="7"/>
        <v>8</v>
      </c>
      <c r="O22" s="18">
        <f t="shared" si="8"/>
        <v>0.235294117647059</v>
      </c>
      <c r="P22" s="17">
        <v>0</v>
      </c>
      <c r="Q22" s="17">
        <f t="shared" si="9"/>
        <v>80.1196478486899</v>
      </c>
      <c r="R22" s="17">
        <f t="shared" si="10"/>
        <v>12</v>
      </c>
      <c r="S22" s="18">
        <f t="shared" si="11"/>
        <v>0.352941176470588</v>
      </c>
      <c r="T22" s="13"/>
      <c r="U22" s="13"/>
      <c r="V22" s="13"/>
      <c r="W22" s="13"/>
    </row>
    <row r="23" spans="1:23">
      <c r="A23" s="17">
        <v>19</v>
      </c>
      <c r="B23" s="22" t="s">
        <v>1412</v>
      </c>
      <c r="C23" s="22" t="s">
        <v>1413</v>
      </c>
      <c r="D23" s="23">
        <v>2.62</v>
      </c>
      <c r="E23" s="17">
        <f t="shared" si="0"/>
        <v>48.3905013192612</v>
      </c>
      <c r="F23" s="17">
        <f t="shared" si="1"/>
        <v>28</v>
      </c>
      <c r="G23" s="18">
        <f t="shared" si="2"/>
        <v>0.823529411764706</v>
      </c>
      <c r="H23" s="24">
        <v>66</v>
      </c>
      <c r="I23" s="17">
        <f t="shared" si="3"/>
        <v>19.6039603960396</v>
      </c>
      <c r="J23" s="17">
        <f t="shared" si="4"/>
        <v>11</v>
      </c>
      <c r="K23" s="18">
        <f t="shared" si="5"/>
        <v>0.323529411764706</v>
      </c>
      <c r="L23" s="17">
        <v>0</v>
      </c>
      <c r="M23" s="17">
        <f t="shared" si="6"/>
        <v>0</v>
      </c>
      <c r="N23" s="17">
        <f t="shared" si="7"/>
        <v>8</v>
      </c>
      <c r="O23" s="18">
        <f t="shared" si="8"/>
        <v>0.235294117647059</v>
      </c>
      <c r="P23" s="17">
        <v>0</v>
      </c>
      <c r="Q23" s="17">
        <f t="shared" si="9"/>
        <v>67.9944617153008</v>
      </c>
      <c r="R23" s="17">
        <f t="shared" si="10"/>
        <v>27</v>
      </c>
      <c r="S23" s="18">
        <f t="shared" si="11"/>
        <v>0.794117647058823</v>
      </c>
      <c r="T23" s="13"/>
      <c r="U23" s="13"/>
      <c r="V23" s="13"/>
      <c r="W23" s="13"/>
    </row>
    <row r="24" spans="1:23">
      <c r="A24" s="17">
        <v>20</v>
      </c>
      <c r="B24" s="22" t="s">
        <v>1414</v>
      </c>
      <c r="C24" s="22" t="s">
        <v>1415</v>
      </c>
      <c r="D24" s="23">
        <v>3.16</v>
      </c>
      <c r="E24" s="17">
        <f t="shared" si="0"/>
        <v>58.3641160949868</v>
      </c>
      <c r="F24" s="17">
        <f t="shared" si="1"/>
        <v>20</v>
      </c>
      <c r="G24" s="18">
        <f t="shared" si="2"/>
        <v>0.588235294117647</v>
      </c>
      <c r="H24" s="24">
        <v>44</v>
      </c>
      <c r="I24" s="17">
        <f t="shared" si="3"/>
        <v>13.0693069306931</v>
      </c>
      <c r="J24" s="17">
        <f t="shared" si="4"/>
        <v>29</v>
      </c>
      <c r="K24" s="18">
        <f t="shared" si="5"/>
        <v>0.852941176470588</v>
      </c>
      <c r="L24" s="17">
        <v>0</v>
      </c>
      <c r="M24" s="17">
        <f t="shared" si="6"/>
        <v>0</v>
      </c>
      <c r="N24" s="17">
        <f t="shared" si="7"/>
        <v>8</v>
      </c>
      <c r="O24" s="18">
        <f t="shared" si="8"/>
        <v>0.235294117647059</v>
      </c>
      <c r="P24" s="17">
        <v>0</v>
      </c>
      <c r="Q24" s="17">
        <f t="shared" si="9"/>
        <v>71.4334230256799</v>
      </c>
      <c r="R24" s="17">
        <f t="shared" si="10"/>
        <v>24</v>
      </c>
      <c r="S24" s="18">
        <f t="shared" si="11"/>
        <v>0.705882352941177</v>
      </c>
      <c r="T24" s="13"/>
      <c r="U24" s="13"/>
      <c r="V24" s="13"/>
      <c r="W24" s="13"/>
    </row>
    <row r="25" spans="1:23">
      <c r="A25" s="17">
        <v>21</v>
      </c>
      <c r="B25" s="22" t="s">
        <v>1416</v>
      </c>
      <c r="C25" s="22" t="s">
        <v>1417</v>
      </c>
      <c r="D25" s="23">
        <v>3.31</v>
      </c>
      <c r="E25" s="17">
        <f t="shared" si="0"/>
        <v>61.1345646437995</v>
      </c>
      <c r="F25" s="17">
        <f t="shared" si="1"/>
        <v>12</v>
      </c>
      <c r="G25" s="18">
        <f t="shared" si="2"/>
        <v>0.352941176470588</v>
      </c>
      <c r="H25" s="24">
        <v>85</v>
      </c>
      <c r="I25" s="17">
        <f t="shared" si="3"/>
        <v>25.2475247524752</v>
      </c>
      <c r="J25" s="17">
        <f t="shared" si="4"/>
        <v>2</v>
      </c>
      <c r="K25" s="18">
        <f t="shared" si="5"/>
        <v>0.0588235294117647</v>
      </c>
      <c r="L25" s="17">
        <v>5</v>
      </c>
      <c r="M25" s="17">
        <f t="shared" si="6"/>
        <v>5</v>
      </c>
      <c r="N25" s="17">
        <f t="shared" si="7"/>
        <v>6</v>
      </c>
      <c r="O25" s="18">
        <f t="shared" si="8"/>
        <v>0.176470588235294</v>
      </c>
      <c r="P25" s="17">
        <v>0</v>
      </c>
      <c r="Q25" s="17">
        <f t="shared" si="9"/>
        <v>91.3820893962747</v>
      </c>
      <c r="R25" s="17">
        <f t="shared" si="10"/>
        <v>7</v>
      </c>
      <c r="S25" s="18">
        <f t="shared" si="11"/>
        <v>0.205882352941176</v>
      </c>
      <c r="T25" s="13"/>
      <c r="U25" s="13"/>
      <c r="V25" s="13"/>
      <c r="W25" s="13"/>
    </row>
    <row r="26" spans="1:23">
      <c r="A26" s="17">
        <v>22</v>
      </c>
      <c r="B26" s="22" t="s">
        <v>1418</v>
      </c>
      <c r="C26" s="22" t="s">
        <v>1419</v>
      </c>
      <c r="D26" s="23">
        <v>3.61</v>
      </c>
      <c r="E26" s="17">
        <f t="shared" si="0"/>
        <v>66.6754617414248</v>
      </c>
      <c r="F26" s="17">
        <f t="shared" si="1"/>
        <v>4</v>
      </c>
      <c r="G26" s="18">
        <f t="shared" si="2"/>
        <v>0.117647058823529</v>
      </c>
      <c r="H26" s="24">
        <v>81</v>
      </c>
      <c r="I26" s="17">
        <f t="shared" si="3"/>
        <v>24.0594059405941</v>
      </c>
      <c r="J26" s="17">
        <f t="shared" si="4"/>
        <v>3</v>
      </c>
      <c r="K26" s="18">
        <f t="shared" si="5"/>
        <v>0.0882352941176471</v>
      </c>
      <c r="L26" s="17">
        <v>6.5</v>
      </c>
      <c r="M26" s="17">
        <f t="shared" si="6"/>
        <v>6.5</v>
      </c>
      <c r="N26" s="17">
        <f t="shared" si="7"/>
        <v>5</v>
      </c>
      <c r="O26" s="18">
        <f t="shared" si="8"/>
        <v>0.147058823529412</v>
      </c>
      <c r="P26" s="17">
        <v>0</v>
      </c>
      <c r="Q26" s="17">
        <f t="shared" si="9"/>
        <v>97.2348676820189</v>
      </c>
      <c r="R26" s="17">
        <f t="shared" si="10"/>
        <v>3</v>
      </c>
      <c r="S26" s="18">
        <f t="shared" si="11"/>
        <v>0.0882352941176471</v>
      </c>
      <c r="T26" s="13"/>
      <c r="U26" s="13"/>
      <c r="V26" s="13"/>
      <c r="W26" s="13"/>
    </row>
    <row r="27" spans="1:23">
      <c r="A27" s="17">
        <v>23</v>
      </c>
      <c r="B27" s="22" t="s">
        <v>1420</v>
      </c>
      <c r="C27" s="22" t="s">
        <v>1421</v>
      </c>
      <c r="D27" s="23">
        <v>2.35</v>
      </c>
      <c r="E27" s="17">
        <f t="shared" si="0"/>
        <v>43.4036939313984</v>
      </c>
      <c r="F27" s="17">
        <f t="shared" si="1"/>
        <v>30</v>
      </c>
      <c r="G27" s="18">
        <f t="shared" si="2"/>
        <v>0.882352941176471</v>
      </c>
      <c r="H27" s="24">
        <v>55</v>
      </c>
      <c r="I27" s="17">
        <f t="shared" si="3"/>
        <v>16.3366336633663</v>
      </c>
      <c r="J27" s="17">
        <f t="shared" si="4"/>
        <v>19</v>
      </c>
      <c r="K27" s="18">
        <f t="shared" si="5"/>
        <v>0.558823529411765</v>
      </c>
      <c r="L27" s="17">
        <v>0</v>
      </c>
      <c r="M27" s="17">
        <f t="shared" si="6"/>
        <v>0</v>
      </c>
      <c r="N27" s="17">
        <f t="shared" si="7"/>
        <v>8</v>
      </c>
      <c r="O27" s="18">
        <f t="shared" si="8"/>
        <v>0.235294117647059</v>
      </c>
      <c r="P27" s="17">
        <v>0</v>
      </c>
      <c r="Q27" s="17">
        <f t="shared" si="9"/>
        <v>59.7403275947647</v>
      </c>
      <c r="R27" s="17">
        <f t="shared" si="10"/>
        <v>29</v>
      </c>
      <c r="S27" s="18">
        <f t="shared" si="11"/>
        <v>0.852941176470588</v>
      </c>
      <c r="T27" s="13"/>
      <c r="U27" s="13"/>
      <c r="V27" s="13"/>
      <c r="W27" s="13"/>
    </row>
    <row r="28" spans="1:23">
      <c r="A28" s="17">
        <v>24</v>
      </c>
      <c r="B28" s="22" t="s">
        <v>1422</v>
      </c>
      <c r="C28" s="22" t="s">
        <v>1423</v>
      </c>
      <c r="D28" s="23">
        <v>2.93</v>
      </c>
      <c r="E28" s="17">
        <f t="shared" si="0"/>
        <v>54.1160949868074</v>
      </c>
      <c r="F28" s="17">
        <f t="shared" si="1"/>
        <v>24</v>
      </c>
      <c r="G28" s="18">
        <f t="shared" si="2"/>
        <v>0.705882352941177</v>
      </c>
      <c r="H28" s="24">
        <v>61</v>
      </c>
      <c r="I28" s="17">
        <f t="shared" si="3"/>
        <v>18.1188118811881</v>
      </c>
      <c r="J28" s="17">
        <f t="shared" si="4"/>
        <v>16</v>
      </c>
      <c r="K28" s="18">
        <f t="shared" si="5"/>
        <v>0.470588235294118</v>
      </c>
      <c r="L28" s="17">
        <v>0</v>
      </c>
      <c r="M28" s="17">
        <f t="shared" si="6"/>
        <v>0</v>
      </c>
      <c r="N28" s="17">
        <f t="shared" si="7"/>
        <v>8</v>
      </c>
      <c r="O28" s="18">
        <f t="shared" si="8"/>
        <v>0.235294117647059</v>
      </c>
      <c r="P28" s="17">
        <v>0</v>
      </c>
      <c r="Q28" s="17">
        <f t="shared" si="9"/>
        <v>72.2349068679955</v>
      </c>
      <c r="R28" s="17">
        <f t="shared" si="10"/>
        <v>22</v>
      </c>
      <c r="S28" s="18">
        <f t="shared" si="11"/>
        <v>0.647058823529412</v>
      </c>
      <c r="T28" s="13"/>
      <c r="U28" s="13"/>
      <c r="V28" s="13"/>
      <c r="W28" s="13"/>
    </row>
    <row r="29" spans="1:23">
      <c r="A29" s="17">
        <v>25</v>
      </c>
      <c r="B29" s="22" t="s">
        <v>1424</v>
      </c>
      <c r="C29" s="22" t="s">
        <v>1425</v>
      </c>
      <c r="D29" s="23">
        <v>3.24</v>
      </c>
      <c r="E29" s="17">
        <f t="shared" si="0"/>
        <v>59.8416886543536</v>
      </c>
      <c r="F29" s="17">
        <f t="shared" si="1"/>
        <v>16</v>
      </c>
      <c r="G29" s="18">
        <f t="shared" si="2"/>
        <v>0.470588235294118</v>
      </c>
      <c r="H29" s="24">
        <v>59</v>
      </c>
      <c r="I29" s="17">
        <f t="shared" si="3"/>
        <v>17.5247524752475</v>
      </c>
      <c r="J29" s="17">
        <f t="shared" si="4"/>
        <v>18</v>
      </c>
      <c r="K29" s="18">
        <f t="shared" si="5"/>
        <v>0.529411764705882</v>
      </c>
      <c r="L29" s="17">
        <v>0</v>
      </c>
      <c r="M29" s="17">
        <f t="shared" si="6"/>
        <v>0</v>
      </c>
      <c r="N29" s="17">
        <f t="shared" si="7"/>
        <v>8</v>
      </c>
      <c r="O29" s="18">
        <f t="shared" si="8"/>
        <v>0.235294117647059</v>
      </c>
      <c r="P29" s="17">
        <v>0</v>
      </c>
      <c r="Q29" s="17">
        <f t="shared" si="9"/>
        <v>77.3664411296011</v>
      </c>
      <c r="R29" s="17">
        <f t="shared" si="10"/>
        <v>16</v>
      </c>
      <c r="S29" s="18">
        <f t="shared" si="11"/>
        <v>0.470588235294118</v>
      </c>
      <c r="T29" s="13"/>
      <c r="U29" s="13"/>
      <c r="V29" s="13"/>
      <c r="W29" s="13"/>
    </row>
    <row r="30" spans="1:23">
      <c r="A30" s="17">
        <v>26</v>
      </c>
      <c r="B30" s="22" t="s">
        <v>1426</v>
      </c>
      <c r="C30" s="22" t="s">
        <v>1427</v>
      </c>
      <c r="D30" s="23">
        <v>3.34</v>
      </c>
      <c r="E30" s="17">
        <f t="shared" si="0"/>
        <v>61.688654353562</v>
      </c>
      <c r="F30" s="17">
        <f t="shared" si="1"/>
        <v>10</v>
      </c>
      <c r="G30" s="18">
        <f t="shared" si="2"/>
        <v>0.294117647058824</v>
      </c>
      <c r="H30" s="24">
        <v>54</v>
      </c>
      <c r="I30" s="17">
        <f t="shared" si="3"/>
        <v>16.039603960396</v>
      </c>
      <c r="J30" s="17">
        <f t="shared" si="4"/>
        <v>23</v>
      </c>
      <c r="K30" s="18">
        <f t="shared" si="5"/>
        <v>0.676470588235294</v>
      </c>
      <c r="L30" s="17">
        <v>0</v>
      </c>
      <c r="M30" s="17">
        <f t="shared" si="6"/>
        <v>0</v>
      </c>
      <c r="N30" s="17">
        <f t="shared" si="7"/>
        <v>8</v>
      </c>
      <c r="O30" s="18">
        <f t="shared" si="8"/>
        <v>0.235294117647059</v>
      </c>
      <c r="P30" s="17">
        <v>0</v>
      </c>
      <c r="Q30" s="17">
        <f t="shared" si="9"/>
        <v>77.728258313958</v>
      </c>
      <c r="R30" s="17">
        <f t="shared" si="10"/>
        <v>15</v>
      </c>
      <c r="S30" s="18">
        <f t="shared" si="11"/>
        <v>0.441176470588235</v>
      </c>
      <c r="T30" s="13"/>
      <c r="U30" s="13"/>
      <c r="V30" s="13"/>
      <c r="W30" s="13"/>
    </row>
    <row r="31" spans="1:23">
      <c r="A31" s="17">
        <v>27</v>
      </c>
      <c r="B31" s="22" t="s">
        <v>1428</v>
      </c>
      <c r="C31" s="22" t="s">
        <v>1429</v>
      </c>
      <c r="D31" s="23">
        <v>3</v>
      </c>
      <c r="E31" s="17">
        <f t="shared" si="0"/>
        <v>55.4089709762533</v>
      </c>
      <c r="F31" s="17">
        <f t="shared" si="1"/>
        <v>23</v>
      </c>
      <c r="G31" s="18">
        <f t="shared" si="2"/>
        <v>0.676470588235294</v>
      </c>
      <c r="H31" s="24">
        <v>54</v>
      </c>
      <c r="I31" s="17">
        <f t="shared" si="3"/>
        <v>16.039603960396</v>
      </c>
      <c r="J31" s="17">
        <f t="shared" si="4"/>
        <v>23</v>
      </c>
      <c r="K31" s="18">
        <f t="shared" si="5"/>
        <v>0.676470588235294</v>
      </c>
      <c r="L31" s="17">
        <v>0</v>
      </c>
      <c r="M31" s="17">
        <f t="shared" si="6"/>
        <v>0</v>
      </c>
      <c r="N31" s="17">
        <f t="shared" si="7"/>
        <v>8</v>
      </c>
      <c r="O31" s="18">
        <f t="shared" si="8"/>
        <v>0.235294117647059</v>
      </c>
      <c r="P31" s="17">
        <v>0</v>
      </c>
      <c r="Q31" s="17">
        <f t="shared" si="9"/>
        <v>71.4485749366493</v>
      </c>
      <c r="R31" s="17">
        <f t="shared" si="10"/>
        <v>23</v>
      </c>
      <c r="S31" s="18">
        <f t="shared" si="11"/>
        <v>0.676470588235294</v>
      </c>
      <c r="T31" s="13"/>
      <c r="U31" s="13"/>
      <c r="V31" s="13"/>
      <c r="W31" s="13"/>
    </row>
    <row r="32" spans="1:23">
      <c r="A32" s="17">
        <v>28</v>
      </c>
      <c r="B32" s="22" t="s">
        <v>1430</v>
      </c>
      <c r="C32" s="22" t="s">
        <v>1431</v>
      </c>
      <c r="D32" s="23">
        <v>2.93</v>
      </c>
      <c r="E32" s="17">
        <f t="shared" si="0"/>
        <v>54.1160949868074</v>
      </c>
      <c r="F32" s="17">
        <f t="shared" si="1"/>
        <v>24</v>
      </c>
      <c r="G32" s="18">
        <f t="shared" si="2"/>
        <v>0.705882352941177</v>
      </c>
      <c r="H32" s="24">
        <v>101</v>
      </c>
      <c r="I32" s="17">
        <f t="shared" si="3"/>
        <v>30</v>
      </c>
      <c r="J32" s="17">
        <f t="shared" si="4"/>
        <v>1</v>
      </c>
      <c r="K32" s="18">
        <f t="shared" si="5"/>
        <v>0.0294117647058824</v>
      </c>
      <c r="L32" s="17">
        <v>0</v>
      </c>
      <c r="M32" s="17">
        <f t="shared" si="6"/>
        <v>0</v>
      </c>
      <c r="N32" s="17">
        <f t="shared" si="7"/>
        <v>8</v>
      </c>
      <c r="O32" s="18">
        <f t="shared" si="8"/>
        <v>0.235294117647059</v>
      </c>
      <c r="P32" s="17">
        <v>0</v>
      </c>
      <c r="Q32" s="17">
        <f t="shared" si="9"/>
        <v>84.1160949868074</v>
      </c>
      <c r="R32" s="17">
        <f t="shared" si="10"/>
        <v>9</v>
      </c>
      <c r="S32" s="18">
        <f t="shared" si="11"/>
        <v>0.264705882352941</v>
      </c>
      <c r="T32" s="13"/>
      <c r="U32" s="13"/>
      <c r="V32" s="13"/>
      <c r="W32" s="13"/>
    </row>
    <row r="33" spans="1:23">
      <c r="A33" s="17">
        <v>29</v>
      </c>
      <c r="B33" s="22" t="s">
        <v>1432</v>
      </c>
      <c r="C33" s="22" t="s">
        <v>1433</v>
      </c>
      <c r="D33" s="23">
        <v>3.29</v>
      </c>
      <c r="E33" s="17">
        <f t="shared" si="0"/>
        <v>60.7651715039578</v>
      </c>
      <c r="F33" s="17">
        <f t="shared" si="1"/>
        <v>13</v>
      </c>
      <c r="G33" s="18">
        <f t="shared" si="2"/>
        <v>0.382352941176471</v>
      </c>
      <c r="H33" s="24">
        <v>63</v>
      </c>
      <c r="I33" s="17">
        <f t="shared" si="3"/>
        <v>18.7128712871287</v>
      </c>
      <c r="J33" s="17">
        <f t="shared" si="4"/>
        <v>15</v>
      </c>
      <c r="K33" s="18">
        <f t="shared" si="5"/>
        <v>0.441176470588235</v>
      </c>
      <c r="L33" s="17">
        <v>0</v>
      </c>
      <c r="M33" s="17">
        <f t="shared" si="6"/>
        <v>0</v>
      </c>
      <c r="N33" s="17">
        <f t="shared" si="7"/>
        <v>8</v>
      </c>
      <c r="O33" s="18">
        <f t="shared" si="8"/>
        <v>0.235294117647059</v>
      </c>
      <c r="P33" s="17">
        <v>0</v>
      </c>
      <c r="Q33" s="17">
        <f t="shared" si="9"/>
        <v>79.4780427910865</v>
      </c>
      <c r="R33" s="17">
        <f t="shared" si="10"/>
        <v>13</v>
      </c>
      <c r="S33" s="18">
        <f t="shared" si="11"/>
        <v>0.382352941176471</v>
      </c>
      <c r="T33" s="13"/>
      <c r="U33" s="13"/>
      <c r="V33" s="13"/>
      <c r="W33" s="13"/>
    </row>
    <row r="34" spans="1:23">
      <c r="A34" s="17">
        <v>30</v>
      </c>
      <c r="B34" s="22" t="s">
        <v>1434</v>
      </c>
      <c r="C34" s="22" t="s">
        <v>1435</v>
      </c>
      <c r="D34" s="23">
        <v>3.5</v>
      </c>
      <c r="E34" s="17">
        <f t="shared" si="0"/>
        <v>64.6437994722955</v>
      </c>
      <c r="F34" s="17">
        <f t="shared" si="1"/>
        <v>6</v>
      </c>
      <c r="G34" s="18">
        <f t="shared" si="2"/>
        <v>0.176470588235294</v>
      </c>
      <c r="H34" s="24">
        <v>73</v>
      </c>
      <c r="I34" s="17">
        <f t="shared" si="3"/>
        <v>21.6831683168317</v>
      </c>
      <c r="J34" s="17">
        <f t="shared" si="4"/>
        <v>6</v>
      </c>
      <c r="K34" s="18">
        <f t="shared" si="5"/>
        <v>0.176470588235294</v>
      </c>
      <c r="L34" s="17">
        <v>0</v>
      </c>
      <c r="M34" s="17">
        <f t="shared" si="6"/>
        <v>0</v>
      </c>
      <c r="N34" s="17">
        <f t="shared" si="7"/>
        <v>8</v>
      </c>
      <c r="O34" s="18">
        <f t="shared" si="8"/>
        <v>0.235294117647059</v>
      </c>
      <c r="P34" s="17">
        <v>0</v>
      </c>
      <c r="Q34" s="17">
        <f t="shared" si="9"/>
        <v>86.3269677891272</v>
      </c>
      <c r="R34" s="17">
        <f t="shared" si="10"/>
        <v>8</v>
      </c>
      <c r="S34" s="18">
        <f t="shared" si="11"/>
        <v>0.235294117647059</v>
      </c>
      <c r="T34" s="13"/>
      <c r="U34" s="13"/>
      <c r="V34" s="13"/>
      <c r="W34" s="13"/>
    </row>
    <row r="35" spans="1:23">
      <c r="A35" s="17">
        <v>31</v>
      </c>
      <c r="B35" s="22" t="s">
        <v>1436</v>
      </c>
      <c r="C35" s="22" t="s">
        <v>1437</v>
      </c>
      <c r="D35" s="23">
        <v>3.13</v>
      </c>
      <c r="E35" s="17">
        <f t="shared" si="0"/>
        <v>57.8100263852243</v>
      </c>
      <c r="F35" s="17">
        <f t="shared" si="1"/>
        <v>21</v>
      </c>
      <c r="G35" s="18">
        <f t="shared" si="2"/>
        <v>0.617647058823529</v>
      </c>
      <c r="H35" s="24">
        <v>44</v>
      </c>
      <c r="I35" s="17">
        <f t="shared" si="3"/>
        <v>13.0693069306931</v>
      </c>
      <c r="J35" s="17">
        <f t="shared" si="4"/>
        <v>29</v>
      </c>
      <c r="K35" s="18">
        <f t="shared" si="5"/>
        <v>0.852941176470588</v>
      </c>
      <c r="L35" s="17">
        <v>0</v>
      </c>
      <c r="M35" s="17">
        <f t="shared" si="6"/>
        <v>0</v>
      </c>
      <c r="N35" s="17">
        <f t="shared" si="7"/>
        <v>8</v>
      </c>
      <c r="O35" s="18">
        <f t="shared" si="8"/>
        <v>0.235294117647059</v>
      </c>
      <c r="P35" s="17">
        <v>0</v>
      </c>
      <c r="Q35" s="17">
        <f t="shared" si="9"/>
        <v>70.8793333159174</v>
      </c>
      <c r="R35" s="17">
        <f t="shared" si="10"/>
        <v>25</v>
      </c>
      <c r="S35" s="18">
        <f t="shared" si="11"/>
        <v>0.735294117647059</v>
      </c>
      <c r="T35" s="13"/>
      <c r="U35" s="13"/>
      <c r="V35" s="13"/>
      <c r="W35" s="13"/>
    </row>
    <row r="36" spans="1:23">
      <c r="A36" s="17">
        <v>32</v>
      </c>
      <c r="B36" s="22" t="s">
        <v>1438</v>
      </c>
      <c r="C36" s="22" t="s">
        <v>1439</v>
      </c>
      <c r="D36" s="23">
        <v>2.63</v>
      </c>
      <c r="E36" s="17">
        <f t="shared" si="0"/>
        <v>48.5751978891821</v>
      </c>
      <c r="F36" s="17">
        <f t="shared" si="1"/>
        <v>27</v>
      </c>
      <c r="G36" s="18">
        <f t="shared" si="2"/>
        <v>0.794117647058823</v>
      </c>
      <c r="H36" s="24">
        <v>75</v>
      </c>
      <c r="I36" s="17">
        <f t="shared" si="3"/>
        <v>22.2772277227723</v>
      </c>
      <c r="J36" s="17">
        <f t="shared" si="4"/>
        <v>4</v>
      </c>
      <c r="K36" s="18">
        <f t="shared" si="5"/>
        <v>0.117647058823529</v>
      </c>
      <c r="L36" s="17">
        <v>0</v>
      </c>
      <c r="M36" s="17">
        <f t="shared" si="6"/>
        <v>0</v>
      </c>
      <c r="N36" s="17">
        <f t="shared" si="7"/>
        <v>8</v>
      </c>
      <c r="O36" s="18">
        <f t="shared" si="8"/>
        <v>0.235294117647059</v>
      </c>
      <c r="P36" s="17">
        <v>0</v>
      </c>
      <c r="Q36" s="17">
        <f t="shared" si="9"/>
        <v>70.8524256119544</v>
      </c>
      <c r="R36" s="17">
        <f t="shared" si="10"/>
        <v>26</v>
      </c>
      <c r="S36" s="18">
        <f t="shared" si="11"/>
        <v>0.764705882352941</v>
      </c>
      <c r="T36" s="13"/>
      <c r="U36" s="13"/>
      <c r="V36" s="13"/>
      <c r="W36" s="13"/>
    </row>
    <row r="37" spans="1:23">
      <c r="A37" s="17">
        <v>33</v>
      </c>
      <c r="B37" s="22" t="s">
        <v>1440</v>
      </c>
      <c r="C37" s="22" t="s">
        <v>1441</v>
      </c>
      <c r="D37" s="23">
        <v>2.86</v>
      </c>
      <c r="E37" s="17">
        <f t="shared" si="0"/>
        <v>52.8232189973615</v>
      </c>
      <c r="F37" s="17">
        <f t="shared" si="1"/>
        <v>26</v>
      </c>
      <c r="G37" s="18">
        <f t="shared" si="2"/>
        <v>0.764705882352941</v>
      </c>
      <c r="H37" s="24">
        <v>49</v>
      </c>
      <c r="I37" s="17">
        <f t="shared" si="3"/>
        <v>14.5544554455446</v>
      </c>
      <c r="J37" s="17">
        <f t="shared" si="4"/>
        <v>25</v>
      </c>
      <c r="K37" s="18">
        <f t="shared" si="5"/>
        <v>0.735294117647059</v>
      </c>
      <c r="L37" s="17">
        <v>0</v>
      </c>
      <c r="M37" s="17">
        <f t="shared" si="6"/>
        <v>0</v>
      </c>
      <c r="N37" s="17">
        <f t="shared" si="7"/>
        <v>8</v>
      </c>
      <c r="O37" s="18">
        <f t="shared" si="8"/>
        <v>0.235294117647059</v>
      </c>
      <c r="P37" s="17">
        <v>0</v>
      </c>
      <c r="Q37" s="17">
        <f t="shared" si="9"/>
        <v>67.3776744429061</v>
      </c>
      <c r="R37" s="17">
        <f t="shared" si="10"/>
        <v>28</v>
      </c>
      <c r="S37" s="18">
        <f t="shared" si="11"/>
        <v>0.823529411764706</v>
      </c>
      <c r="T37" s="13"/>
      <c r="U37" s="13"/>
      <c r="V37" s="13"/>
      <c r="W37" s="13"/>
    </row>
    <row r="38" spans="1:23">
      <c r="A38" s="17">
        <v>34</v>
      </c>
      <c r="B38" s="22" t="s">
        <v>1442</v>
      </c>
      <c r="C38" s="22" t="s">
        <v>1443</v>
      </c>
      <c r="D38" s="23">
        <v>3.66</v>
      </c>
      <c r="E38" s="17">
        <f t="shared" si="0"/>
        <v>67.598944591029</v>
      </c>
      <c r="F38" s="17">
        <f t="shared" si="1"/>
        <v>3</v>
      </c>
      <c r="G38" s="18">
        <f t="shared" si="2"/>
        <v>0.0882352941176471</v>
      </c>
      <c r="H38" s="24">
        <v>75</v>
      </c>
      <c r="I38" s="17">
        <f t="shared" si="3"/>
        <v>22.2772277227723</v>
      </c>
      <c r="J38" s="17">
        <f t="shared" si="4"/>
        <v>4</v>
      </c>
      <c r="K38" s="18">
        <f t="shared" si="5"/>
        <v>0.117647058823529</v>
      </c>
      <c r="L38" s="17">
        <v>3.5</v>
      </c>
      <c r="M38" s="17">
        <f t="shared" si="6"/>
        <v>3.5</v>
      </c>
      <c r="N38" s="17">
        <f t="shared" si="7"/>
        <v>7</v>
      </c>
      <c r="O38" s="18">
        <f t="shared" si="8"/>
        <v>0.205882352941176</v>
      </c>
      <c r="P38" s="17">
        <v>0</v>
      </c>
      <c r="Q38" s="17">
        <f t="shared" si="9"/>
        <v>93.3761723138013</v>
      </c>
      <c r="R38" s="17">
        <f t="shared" si="10"/>
        <v>5</v>
      </c>
      <c r="S38" s="18">
        <f t="shared" si="11"/>
        <v>0.147058823529412</v>
      </c>
      <c r="T38" s="13"/>
      <c r="U38" s="13"/>
      <c r="V38" s="13"/>
      <c r="W38" s="13"/>
    </row>
    <row r="39" spans="1:23">
      <c r="A39" s="13"/>
      <c r="B39" s="13" t="s">
        <v>627</v>
      </c>
      <c r="C39" s="13"/>
      <c r="D39" s="13"/>
      <c r="E39" s="13"/>
      <c r="F39" s="13"/>
      <c r="G39" s="13"/>
      <c r="H39" s="13"/>
      <c r="I39" s="13"/>
      <c r="J39" s="13"/>
      <c r="K39" s="14"/>
      <c r="L39" s="13"/>
      <c r="M39" s="13"/>
      <c r="N39" s="13"/>
      <c r="O39" s="14"/>
      <c r="P39" s="13"/>
      <c r="Q39" s="13"/>
      <c r="R39" s="13"/>
      <c r="S39" s="14"/>
      <c r="T39" s="13"/>
      <c r="U39" s="13"/>
      <c r="V39" s="13"/>
      <c r="W39" s="13"/>
    </row>
    <row r="40" spans="1:23">
      <c r="A40" s="13"/>
      <c r="B40" s="13" t="s">
        <v>628</v>
      </c>
      <c r="C40" s="13"/>
      <c r="D40" s="13"/>
      <c r="E40" s="13"/>
      <c r="F40" s="13"/>
      <c r="G40" s="13"/>
      <c r="H40" s="13"/>
      <c r="I40" s="13"/>
      <c r="J40" s="13"/>
      <c r="K40" s="14"/>
      <c r="L40" s="13"/>
      <c r="M40" s="27" t="s">
        <v>877</v>
      </c>
      <c r="N40" s="27"/>
      <c r="O40" s="27"/>
      <c r="P40" s="27"/>
      <c r="Q40" s="27"/>
      <c r="R40" s="27"/>
      <c r="S40" s="27"/>
      <c r="T40" s="25"/>
      <c r="U40" s="25"/>
      <c r="V40" s="25"/>
      <c r="W40" s="25"/>
    </row>
    <row r="41" spans="1:23">
      <c r="A41" s="13"/>
      <c r="B41" s="13" t="s">
        <v>629</v>
      </c>
      <c r="C41" s="13"/>
      <c r="D41" s="13"/>
      <c r="E41" s="13"/>
      <c r="F41" s="13"/>
      <c r="G41" s="13"/>
      <c r="H41" s="13"/>
      <c r="I41" s="13"/>
      <c r="J41" s="13"/>
      <c r="K41" s="14"/>
      <c r="L41" s="13"/>
      <c r="M41" s="27"/>
      <c r="N41" s="27"/>
      <c r="O41" s="27"/>
      <c r="P41" s="27"/>
      <c r="Q41" s="27"/>
      <c r="R41" s="27"/>
      <c r="S41" s="27"/>
      <c r="T41" s="25"/>
      <c r="U41" s="25"/>
      <c r="V41" s="25"/>
      <c r="W41" s="25"/>
    </row>
    <row r="42" spans="1:23">
      <c r="A42" s="13"/>
      <c r="B42" s="13" t="s">
        <v>630</v>
      </c>
      <c r="C42" s="13"/>
      <c r="D42" s="13"/>
      <c r="E42" s="13"/>
      <c r="F42" s="13"/>
      <c r="G42" s="13"/>
      <c r="H42" s="13"/>
      <c r="I42" s="13"/>
      <c r="J42" s="13"/>
      <c r="K42" s="14"/>
      <c r="L42" s="13"/>
      <c r="M42" s="27"/>
      <c r="N42" s="27"/>
      <c r="O42" s="27"/>
      <c r="P42" s="27"/>
      <c r="Q42" s="27"/>
      <c r="R42" s="27"/>
      <c r="S42" s="27"/>
      <c r="T42" s="25"/>
      <c r="U42" s="25"/>
      <c r="V42" s="25"/>
      <c r="W42" s="25"/>
    </row>
    <row r="43" spans="1:23">
      <c r="A43" s="13"/>
      <c r="B43" s="13"/>
      <c r="C43" s="13"/>
      <c r="D43" s="13"/>
      <c r="E43" s="13"/>
      <c r="F43" s="13"/>
      <c r="G43" s="14"/>
      <c r="H43" s="13"/>
      <c r="I43" s="13"/>
      <c r="J43" s="13"/>
      <c r="K43" s="14"/>
      <c r="L43" s="13"/>
      <c r="M43" s="27"/>
      <c r="N43" s="27"/>
      <c r="O43" s="27"/>
      <c r="P43" s="27"/>
      <c r="Q43" s="27"/>
      <c r="R43" s="27"/>
      <c r="S43" s="27"/>
      <c r="T43" s="25"/>
      <c r="U43" s="25"/>
      <c r="V43" s="25"/>
      <c r="W43" s="25"/>
    </row>
    <row r="44" spans="1:23">
      <c r="A44" s="13"/>
      <c r="B44" s="13"/>
      <c r="C44" s="13"/>
      <c r="D44" s="13"/>
      <c r="E44" s="13"/>
      <c r="F44" s="13"/>
      <c r="G44" s="14"/>
      <c r="H44" s="13"/>
      <c r="I44" s="13"/>
      <c r="J44" s="13"/>
      <c r="K44" s="14"/>
      <c r="L44" s="13"/>
      <c r="M44" s="27"/>
      <c r="N44" s="27"/>
      <c r="O44" s="27"/>
      <c r="P44" s="27"/>
      <c r="Q44" s="27"/>
      <c r="R44" s="27"/>
      <c r="S44" s="27"/>
      <c r="T44" s="25"/>
      <c r="U44" s="25"/>
      <c r="V44" s="25"/>
      <c r="W44" s="25"/>
    </row>
  </sheetData>
  <mergeCells count="15">
    <mergeCell ref="B1:C1"/>
    <mergeCell ref="A2:S2"/>
    <mergeCell ref="D3:G3"/>
    <mergeCell ref="H3:K3"/>
    <mergeCell ref="L3:O3"/>
    <mergeCell ref="Q3:S3"/>
    <mergeCell ref="B39:L39"/>
    <mergeCell ref="B40:L40"/>
    <mergeCell ref="B41:L41"/>
    <mergeCell ref="B42:L42"/>
    <mergeCell ref="A3:A4"/>
    <mergeCell ref="B3:B4"/>
    <mergeCell ref="C3:C4"/>
    <mergeCell ref="P3:P4"/>
    <mergeCell ref="M40:W44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84"/>
  <sheetViews>
    <sheetView tabSelected="1" workbookViewId="0">
      <selection activeCell="O91" sqref="O91"/>
    </sheetView>
  </sheetViews>
  <sheetFormatPr defaultColWidth="9.02654867256637" defaultRowHeight="13.5"/>
  <sheetData>
    <row r="1" ht="17.6" spans="1:23">
      <c r="A1" s="13"/>
      <c r="B1" s="2" t="s">
        <v>1374</v>
      </c>
      <c r="C1" s="2"/>
      <c r="D1" s="13"/>
      <c r="E1" s="13"/>
      <c r="F1" s="13"/>
      <c r="G1" s="14"/>
      <c r="H1" s="13"/>
      <c r="I1" s="13"/>
      <c r="J1" s="13"/>
      <c r="K1" s="14"/>
      <c r="L1" s="13"/>
      <c r="M1" s="13"/>
      <c r="N1" s="13"/>
      <c r="O1" s="14"/>
      <c r="P1" s="13"/>
      <c r="Q1" s="13"/>
      <c r="R1" s="13"/>
      <c r="S1" s="14"/>
      <c r="T1" s="13"/>
      <c r="U1" s="13"/>
      <c r="V1" s="13"/>
      <c r="W1" s="13"/>
    </row>
    <row r="2" ht="17.6" spans="1:23">
      <c r="A2" s="15" t="s">
        <v>1444</v>
      </c>
      <c r="B2" s="15"/>
      <c r="C2" s="15"/>
      <c r="D2" s="15"/>
      <c r="E2" s="15"/>
      <c r="F2" s="15"/>
      <c r="G2" s="16"/>
      <c r="H2" s="15"/>
      <c r="I2" s="15"/>
      <c r="J2" s="15"/>
      <c r="K2" s="16"/>
      <c r="L2" s="15"/>
      <c r="M2" s="15"/>
      <c r="N2" s="15"/>
      <c r="O2" s="16"/>
      <c r="P2" s="15"/>
      <c r="Q2" s="15"/>
      <c r="R2" s="15"/>
      <c r="S2" s="16"/>
      <c r="T2" s="13"/>
      <c r="U2" s="13"/>
      <c r="V2" s="13"/>
      <c r="W2" s="13"/>
    </row>
    <row r="3" spans="1:23">
      <c r="A3" s="17" t="s">
        <v>2</v>
      </c>
      <c r="B3" s="17" t="s">
        <v>3</v>
      </c>
      <c r="C3" s="17" t="s">
        <v>4</v>
      </c>
      <c r="D3" s="17" t="s">
        <v>5</v>
      </c>
      <c r="E3" s="17"/>
      <c r="F3" s="17"/>
      <c r="G3" s="18"/>
      <c r="H3" s="17" t="s">
        <v>6</v>
      </c>
      <c r="I3" s="17"/>
      <c r="J3" s="17"/>
      <c r="K3" s="18"/>
      <c r="L3" s="17" t="s">
        <v>7</v>
      </c>
      <c r="M3" s="17"/>
      <c r="N3" s="17"/>
      <c r="O3" s="18"/>
      <c r="P3" s="19" t="s">
        <v>8</v>
      </c>
      <c r="Q3" s="17" t="s">
        <v>9</v>
      </c>
      <c r="R3" s="17"/>
      <c r="S3" s="18"/>
      <c r="T3" s="13"/>
      <c r="U3" s="13"/>
      <c r="V3" s="13"/>
      <c r="W3" s="13"/>
    </row>
    <row r="4" spans="1:23">
      <c r="A4" s="17"/>
      <c r="B4" s="17"/>
      <c r="C4" s="17"/>
      <c r="D4" s="17" t="s">
        <v>11</v>
      </c>
      <c r="E4" s="20" t="s">
        <v>12</v>
      </c>
      <c r="F4" s="17" t="s">
        <v>13</v>
      </c>
      <c r="G4" s="18" t="s">
        <v>14</v>
      </c>
      <c r="H4" s="17" t="s">
        <v>11</v>
      </c>
      <c r="I4" s="20" t="s">
        <v>12</v>
      </c>
      <c r="J4" s="17" t="s">
        <v>13</v>
      </c>
      <c r="K4" s="18" t="s">
        <v>14</v>
      </c>
      <c r="L4" s="17" t="s">
        <v>11</v>
      </c>
      <c r="M4" s="20" t="s">
        <v>12</v>
      </c>
      <c r="N4" s="17" t="s">
        <v>13</v>
      </c>
      <c r="O4" s="18" t="s">
        <v>14</v>
      </c>
      <c r="P4" s="21"/>
      <c r="Q4" s="17" t="s">
        <v>15</v>
      </c>
      <c r="R4" s="17" t="s">
        <v>16</v>
      </c>
      <c r="S4" s="18" t="s">
        <v>17</v>
      </c>
      <c r="T4" s="13"/>
      <c r="U4" s="13"/>
      <c r="V4" s="13"/>
      <c r="W4" s="13"/>
    </row>
    <row r="5" spans="1:23">
      <c r="A5" s="17">
        <v>1</v>
      </c>
      <c r="B5" s="22" t="s">
        <v>1445</v>
      </c>
      <c r="C5" s="22" t="s">
        <v>1446</v>
      </c>
      <c r="D5" s="23">
        <v>3.48</v>
      </c>
      <c r="E5" s="17">
        <f t="shared" ref="E5:E68" si="0">D5/MAX($D$5:$D$78)*70</f>
        <v>61.360201511335</v>
      </c>
      <c r="F5" s="17">
        <f t="shared" ref="F5:F68" si="1">RANK(E5,$E$5:$E$78)</f>
        <v>19</v>
      </c>
      <c r="G5" s="18">
        <f t="shared" ref="G5:G68" si="2">IFERROR(RANK(E5,$E$5:$E$78)/COUNT($E$5:$E$78),0)</f>
        <v>0.256756756756757</v>
      </c>
      <c r="H5" s="24">
        <v>45</v>
      </c>
      <c r="I5" s="17">
        <f t="shared" ref="I5:I68" si="3">H5/MAX($H$5:$H$78)*30</f>
        <v>8.82352941176471</v>
      </c>
      <c r="J5" s="17">
        <f t="shared" ref="J5:J68" si="4">RANK(I5,$I$5:$I$78)</f>
        <v>27</v>
      </c>
      <c r="K5" s="18">
        <f t="shared" ref="K5:K68" si="5">IFERROR(RANK(I5,$I$5:$I$78)/COUNT($I$5:$I$78),0)</f>
        <v>0.364864864864865</v>
      </c>
      <c r="L5" s="17">
        <v>0</v>
      </c>
      <c r="M5" s="17">
        <f t="shared" ref="M5:M68" si="6">IF(L5&gt;=50,50,L5)</f>
        <v>0</v>
      </c>
      <c r="N5" s="17">
        <f t="shared" ref="N5:N68" si="7">RANK(M5,$M$5:$M$78)</f>
        <v>16</v>
      </c>
      <c r="O5" s="18">
        <f t="shared" ref="O5:O68" si="8">IFERROR(RANK(M5,$M$5:$M$78)/COUNT($M$5:$M$78),0)</f>
        <v>0.216216216216216</v>
      </c>
      <c r="P5" s="17">
        <v>0</v>
      </c>
      <c r="Q5" s="17">
        <f t="shared" ref="Q5:Q68" si="9">E5+I5+M5-P5</f>
        <v>70.1837309230997</v>
      </c>
      <c r="R5" s="17">
        <f t="shared" ref="R5:R68" si="10">RANK(Q5,$Q$5:$Q$78)</f>
        <v>20</v>
      </c>
      <c r="S5" s="18">
        <f t="shared" ref="S5:S68" si="11">IFERROR(RANK(Q5,$Q$5:$Q$78)/COUNT($Q$5:$Q$78),0)</f>
        <v>0.27027027027027</v>
      </c>
      <c r="T5" s="13"/>
      <c r="U5" s="13"/>
      <c r="V5" s="13"/>
      <c r="W5" s="13"/>
    </row>
    <row r="6" spans="1:23">
      <c r="A6" s="17">
        <v>2</v>
      </c>
      <c r="B6" s="22" t="s">
        <v>1447</v>
      </c>
      <c r="C6" s="22" t="s">
        <v>1448</v>
      </c>
      <c r="D6" s="23">
        <v>2.57</v>
      </c>
      <c r="E6" s="17">
        <f t="shared" si="0"/>
        <v>45.3148614609572</v>
      </c>
      <c r="F6" s="17">
        <f t="shared" si="1"/>
        <v>70</v>
      </c>
      <c r="G6" s="18">
        <f t="shared" si="2"/>
        <v>0.945945945945946</v>
      </c>
      <c r="H6" s="24">
        <v>29</v>
      </c>
      <c r="I6" s="17">
        <f t="shared" si="3"/>
        <v>5.68627450980392</v>
      </c>
      <c r="J6" s="17">
        <f t="shared" si="4"/>
        <v>57</v>
      </c>
      <c r="K6" s="18">
        <f t="shared" si="5"/>
        <v>0.77027027027027</v>
      </c>
      <c r="L6" s="17">
        <v>0</v>
      </c>
      <c r="M6" s="17">
        <f t="shared" si="6"/>
        <v>0</v>
      </c>
      <c r="N6" s="17">
        <f t="shared" si="7"/>
        <v>16</v>
      </c>
      <c r="O6" s="18">
        <f t="shared" si="8"/>
        <v>0.216216216216216</v>
      </c>
      <c r="P6" s="17">
        <v>0</v>
      </c>
      <c r="Q6" s="17">
        <f t="shared" si="9"/>
        <v>51.0011359707611</v>
      </c>
      <c r="R6" s="17">
        <f t="shared" si="10"/>
        <v>70</v>
      </c>
      <c r="S6" s="18">
        <f t="shared" si="11"/>
        <v>0.945945945945946</v>
      </c>
      <c r="T6" s="13"/>
      <c r="U6" s="13"/>
      <c r="V6" s="13"/>
      <c r="W6" s="13"/>
    </row>
    <row r="7" spans="1:23">
      <c r="A7" s="17">
        <v>3</v>
      </c>
      <c r="B7" s="22" t="s">
        <v>1449</v>
      </c>
      <c r="C7" s="22" t="s">
        <v>1450</v>
      </c>
      <c r="D7" s="23">
        <v>3.27</v>
      </c>
      <c r="E7" s="17">
        <f t="shared" si="0"/>
        <v>57.6574307304786</v>
      </c>
      <c r="F7" s="17">
        <f t="shared" si="1"/>
        <v>32</v>
      </c>
      <c r="G7" s="18">
        <f t="shared" si="2"/>
        <v>0.432432432432432</v>
      </c>
      <c r="H7" s="24">
        <v>31</v>
      </c>
      <c r="I7" s="17">
        <f t="shared" si="3"/>
        <v>6.07843137254902</v>
      </c>
      <c r="J7" s="17">
        <f t="shared" si="4"/>
        <v>52</v>
      </c>
      <c r="K7" s="18">
        <f t="shared" si="5"/>
        <v>0.702702702702703</v>
      </c>
      <c r="L7" s="17">
        <v>0</v>
      </c>
      <c r="M7" s="17">
        <f t="shared" si="6"/>
        <v>0</v>
      </c>
      <c r="N7" s="17">
        <f t="shared" si="7"/>
        <v>16</v>
      </c>
      <c r="O7" s="18">
        <f t="shared" si="8"/>
        <v>0.216216216216216</v>
      </c>
      <c r="P7" s="17">
        <v>0</v>
      </c>
      <c r="Q7" s="17">
        <f t="shared" si="9"/>
        <v>63.7358621030276</v>
      </c>
      <c r="R7" s="17">
        <f t="shared" si="10"/>
        <v>41</v>
      </c>
      <c r="S7" s="18">
        <f t="shared" si="11"/>
        <v>0.554054054054054</v>
      </c>
      <c r="T7" s="13"/>
      <c r="U7" s="13"/>
      <c r="V7" s="13"/>
      <c r="W7" s="13"/>
    </row>
    <row r="8" spans="1:23">
      <c r="A8" s="17">
        <v>4</v>
      </c>
      <c r="B8" s="22" t="s">
        <v>1451</v>
      </c>
      <c r="C8" s="22" t="s">
        <v>1452</v>
      </c>
      <c r="D8" s="23">
        <v>3.03</v>
      </c>
      <c r="E8" s="17">
        <f t="shared" si="0"/>
        <v>53.4256926952141</v>
      </c>
      <c r="F8" s="17">
        <f t="shared" si="1"/>
        <v>54</v>
      </c>
      <c r="G8" s="18">
        <f t="shared" si="2"/>
        <v>0.72972972972973</v>
      </c>
      <c r="H8" s="24">
        <v>51</v>
      </c>
      <c r="I8" s="17">
        <f t="shared" si="3"/>
        <v>10</v>
      </c>
      <c r="J8" s="17">
        <f t="shared" si="4"/>
        <v>17</v>
      </c>
      <c r="K8" s="18">
        <f t="shared" si="5"/>
        <v>0.22972972972973</v>
      </c>
      <c r="L8" s="17">
        <v>0</v>
      </c>
      <c r="M8" s="17">
        <f t="shared" si="6"/>
        <v>0</v>
      </c>
      <c r="N8" s="17">
        <f t="shared" si="7"/>
        <v>16</v>
      </c>
      <c r="O8" s="18">
        <f t="shared" si="8"/>
        <v>0.216216216216216</v>
      </c>
      <c r="P8" s="17">
        <v>0</v>
      </c>
      <c r="Q8" s="17">
        <f t="shared" si="9"/>
        <v>63.4256926952141</v>
      </c>
      <c r="R8" s="17">
        <f t="shared" si="10"/>
        <v>44</v>
      </c>
      <c r="S8" s="18">
        <f t="shared" si="11"/>
        <v>0.594594594594595</v>
      </c>
      <c r="T8" s="13"/>
      <c r="U8" s="13"/>
      <c r="V8" s="13"/>
      <c r="W8" s="13"/>
    </row>
    <row r="9" spans="1:23">
      <c r="A9" s="17">
        <v>5</v>
      </c>
      <c r="B9" s="22" t="s">
        <v>1453</v>
      </c>
      <c r="C9" s="22" t="s">
        <v>1454</v>
      </c>
      <c r="D9" s="23">
        <v>3.82</v>
      </c>
      <c r="E9" s="17">
        <f t="shared" si="0"/>
        <v>67.3551637279597</v>
      </c>
      <c r="F9" s="17">
        <f t="shared" si="1"/>
        <v>5</v>
      </c>
      <c r="G9" s="18">
        <f t="shared" si="2"/>
        <v>0.0675675675675676</v>
      </c>
      <c r="H9" s="24">
        <v>52</v>
      </c>
      <c r="I9" s="17">
        <f t="shared" si="3"/>
        <v>10.1960784313726</v>
      </c>
      <c r="J9" s="17">
        <f t="shared" si="4"/>
        <v>14</v>
      </c>
      <c r="K9" s="18">
        <f t="shared" si="5"/>
        <v>0.189189189189189</v>
      </c>
      <c r="L9" s="17">
        <v>24.6</v>
      </c>
      <c r="M9" s="17">
        <f t="shared" si="6"/>
        <v>24.6</v>
      </c>
      <c r="N9" s="17">
        <f t="shared" si="7"/>
        <v>5</v>
      </c>
      <c r="O9" s="18">
        <f t="shared" si="8"/>
        <v>0.0675675675675676</v>
      </c>
      <c r="P9" s="17">
        <v>0</v>
      </c>
      <c r="Q9" s="17">
        <f t="shared" si="9"/>
        <v>102.151242159332</v>
      </c>
      <c r="R9" s="17">
        <f t="shared" si="10"/>
        <v>4</v>
      </c>
      <c r="S9" s="18">
        <f t="shared" si="11"/>
        <v>0.0540540540540541</v>
      </c>
      <c r="T9" s="13"/>
      <c r="U9" s="13"/>
      <c r="V9" s="13"/>
      <c r="W9" s="13"/>
    </row>
    <row r="10" spans="1:23">
      <c r="A10" s="17">
        <v>6</v>
      </c>
      <c r="B10" s="22" t="s">
        <v>1455</v>
      </c>
      <c r="C10" s="22" t="s">
        <v>1456</v>
      </c>
      <c r="D10" s="23">
        <v>2.93</v>
      </c>
      <c r="E10" s="17">
        <f t="shared" si="0"/>
        <v>51.6624685138539</v>
      </c>
      <c r="F10" s="17">
        <f t="shared" si="1"/>
        <v>58</v>
      </c>
      <c r="G10" s="18">
        <f t="shared" si="2"/>
        <v>0.783783783783784</v>
      </c>
      <c r="H10" s="24">
        <v>58</v>
      </c>
      <c r="I10" s="17">
        <f t="shared" si="3"/>
        <v>11.3725490196078</v>
      </c>
      <c r="J10" s="17">
        <f t="shared" si="4"/>
        <v>6</v>
      </c>
      <c r="K10" s="18">
        <f t="shared" si="5"/>
        <v>0.0810810810810811</v>
      </c>
      <c r="L10" s="17">
        <v>7</v>
      </c>
      <c r="M10" s="17">
        <f t="shared" si="6"/>
        <v>7</v>
      </c>
      <c r="N10" s="17">
        <f t="shared" si="7"/>
        <v>11</v>
      </c>
      <c r="O10" s="18">
        <f t="shared" si="8"/>
        <v>0.148648648648649</v>
      </c>
      <c r="P10" s="17">
        <v>0</v>
      </c>
      <c r="Q10" s="17">
        <f t="shared" si="9"/>
        <v>70.0350175334617</v>
      </c>
      <c r="R10" s="17">
        <f t="shared" si="10"/>
        <v>21</v>
      </c>
      <c r="S10" s="18">
        <f t="shared" si="11"/>
        <v>0.283783783783784</v>
      </c>
      <c r="T10" s="13"/>
      <c r="U10" s="13"/>
      <c r="V10" s="13"/>
      <c r="W10" s="13"/>
    </row>
    <row r="11" spans="1:23">
      <c r="A11" s="17">
        <v>7</v>
      </c>
      <c r="B11" s="22" t="s">
        <v>1457</v>
      </c>
      <c r="C11" s="22" t="s">
        <v>1458</v>
      </c>
      <c r="D11" s="23">
        <v>3.28</v>
      </c>
      <c r="E11" s="17">
        <f t="shared" si="0"/>
        <v>57.8337531486146</v>
      </c>
      <c r="F11" s="17">
        <f t="shared" si="1"/>
        <v>31</v>
      </c>
      <c r="G11" s="18">
        <f t="shared" si="2"/>
        <v>0.418918918918919</v>
      </c>
      <c r="H11" s="24">
        <v>24</v>
      </c>
      <c r="I11" s="17">
        <f t="shared" si="3"/>
        <v>4.70588235294118</v>
      </c>
      <c r="J11" s="17">
        <f t="shared" si="4"/>
        <v>69</v>
      </c>
      <c r="K11" s="18">
        <f t="shared" si="5"/>
        <v>0.932432432432432</v>
      </c>
      <c r="L11" s="17">
        <v>0</v>
      </c>
      <c r="M11" s="17">
        <f t="shared" si="6"/>
        <v>0</v>
      </c>
      <c r="N11" s="17">
        <f t="shared" si="7"/>
        <v>16</v>
      </c>
      <c r="O11" s="18">
        <f t="shared" si="8"/>
        <v>0.216216216216216</v>
      </c>
      <c r="P11" s="17">
        <v>0</v>
      </c>
      <c r="Q11" s="17">
        <f t="shared" si="9"/>
        <v>62.5396355015558</v>
      </c>
      <c r="R11" s="17">
        <f t="shared" si="10"/>
        <v>50</v>
      </c>
      <c r="S11" s="18">
        <f t="shared" si="11"/>
        <v>0.675675675675676</v>
      </c>
      <c r="T11" s="13"/>
      <c r="U11" s="13"/>
      <c r="V11" s="13"/>
      <c r="W11" s="13"/>
    </row>
    <row r="12" spans="1:23">
      <c r="A12" s="17">
        <v>8</v>
      </c>
      <c r="B12" s="22" t="s">
        <v>1459</v>
      </c>
      <c r="C12" s="22" t="s">
        <v>1460</v>
      </c>
      <c r="D12" s="23">
        <v>3.24</v>
      </c>
      <c r="E12" s="17">
        <f t="shared" si="0"/>
        <v>57.1284634760705</v>
      </c>
      <c r="F12" s="17">
        <f t="shared" si="1"/>
        <v>36</v>
      </c>
      <c r="G12" s="18">
        <f t="shared" si="2"/>
        <v>0.486486486486487</v>
      </c>
      <c r="H12" s="24">
        <v>43</v>
      </c>
      <c r="I12" s="17">
        <f t="shared" si="3"/>
        <v>8.43137254901961</v>
      </c>
      <c r="J12" s="17">
        <f t="shared" si="4"/>
        <v>33</v>
      </c>
      <c r="K12" s="18">
        <f t="shared" si="5"/>
        <v>0.445945945945946</v>
      </c>
      <c r="L12" s="17">
        <v>0</v>
      </c>
      <c r="M12" s="17">
        <f t="shared" si="6"/>
        <v>0</v>
      </c>
      <c r="N12" s="17">
        <f t="shared" si="7"/>
        <v>16</v>
      </c>
      <c r="O12" s="18">
        <f t="shared" si="8"/>
        <v>0.216216216216216</v>
      </c>
      <c r="P12" s="17">
        <v>0</v>
      </c>
      <c r="Q12" s="17">
        <f t="shared" si="9"/>
        <v>65.5598360250901</v>
      </c>
      <c r="R12" s="17">
        <f t="shared" si="10"/>
        <v>31</v>
      </c>
      <c r="S12" s="18">
        <f t="shared" si="11"/>
        <v>0.418918918918919</v>
      </c>
      <c r="T12" s="13"/>
      <c r="U12" s="13"/>
      <c r="V12" s="13"/>
      <c r="W12" s="13"/>
    </row>
    <row r="13" spans="1:23">
      <c r="A13" s="17">
        <v>9</v>
      </c>
      <c r="B13" s="22" t="s">
        <v>1461</v>
      </c>
      <c r="C13" s="22" t="s">
        <v>1462</v>
      </c>
      <c r="D13" s="23">
        <v>3.15</v>
      </c>
      <c r="E13" s="17">
        <f t="shared" si="0"/>
        <v>55.5415617128463</v>
      </c>
      <c r="F13" s="17">
        <f t="shared" si="1"/>
        <v>43</v>
      </c>
      <c r="G13" s="18">
        <f t="shared" si="2"/>
        <v>0.581081081081081</v>
      </c>
      <c r="H13" s="24">
        <v>42</v>
      </c>
      <c r="I13" s="17">
        <f t="shared" si="3"/>
        <v>8.23529411764706</v>
      </c>
      <c r="J13" s="17">
        <f t="shared" si="4"/>
        <v>36</v>
      </c>
      <c r="K13" s="18">
        <f t="shared" si="5"/>
        <v>0.486486486486487</v>
      </c>
      <c r="L13" s="17">
        <v>0</v>
      </c>
      <c r="M13" s="17">
        <f t="shared" si="6"/>
        <v>0</v>
      </c>
      <c r="N13" s="17">
        <f t="shared" si="7"/>
        <v>16</v>
      </c>
      <c r="O13" s="18">
        <f t="shared" si="8"/>
        <v>0.216216216216216</v>
      </c>
      <c r="P13" s="17">
        <v>0</v>
      </c>
      <c r="Q13" s="17">
        <f t="shared" si="9"/>
        <v>63.7768558304934</v>
      </c>
      <c r="R13" s="17">
        <f t="shared" si="10"/>
        <v>40</v>
      </c>
      <c r="S13" s="18">
        <f t="shared" si="11"/>
        <v>0.540540540540541</v>
      </c>
      <c r="T13" s="13"/>
      <c r="U13" s="13"/>
      <c r="V13" s="13"/>
      <c r="W13" s="13"/>
    </row>
    <row r="14" spans="1:23">
      <c r="A14" s="17">
        <v>10</v>
      </c>
      <c r="B14" s="22" t="s">
        <v>1463</v>
      </c>
      <c r="C14" s="22" t="s">
        <v>1464</v>
      </c>
      <c r="D14" s="23">
        <v>2.89</v>
      </c>
      <c r="E14" s="17">
        <f t="shared" si="0"/>
        <v>50.9571788413098</v>
      </c>
      <c r="F14" s="17">
        <f t="shared" si="1"/>
        <v>62</v>
      </c>
      <c r="G14" s="18">
        <f t="shared" si="2"/>
        <v>0.837837837837838</v>
      </c>
      <c r="H14" s="24">
        <v>31</v>
      </c>
      <c r="I14" s="17">
        <f t="shared" si="3"/>
        <v>6.07843137254902</v>
      </c>
      <c r="J14" s="17">
        <f t="shared" si="4"/>
        <v>52</v>
      </c>
      <c r="K14" s="18">
        <f t="shared" si="5"/>
        <v>0.702702702702703</v>
      </c>
      <c r="L14" s="17">
        <v>6</v>
      </c>
      <c r="M14" s="17">
        <f t="shared" si="6"/>
        <v>6</v>
      </c>
      <c r="N14" s="17">
        <f t="shared" si="7"/>
        <v>12</v>
      </c>
      <c r="O14" s="18">
        <f t="shared" si="8"/>
        <v>0.162162162162162</v>
      </c>
      <c r="P14" s="17">
        <v>0</v>
      </c>
      <c r="Q14" s="17">
        <f t="shared" si="9"/>
        <v>63.0356102138588</v>
      </c>
      <c r="R14" s="17">
        <f t="shared" si="10"/>
        <v>48</v>
      </c>
      <c r="S14" s="18">
        <f t="shared" si="11"/>
        <v>0.648648648648649</v>
      </c>
      <c r="T14" s="13"/>
      <c r="U14" s="13"/>
      <c r="V14" s="13"/>
      <c r="W14" s="13"/>
    </row>
    <row r="15" spans="1:23">
      <c r="A15" s="17">
        <v>11</v>
      </c>
      <c r="B15" s="22" t="s">
        <v>1465</v>
      </c>
      <c r="C15" s="22" t="s">
        <v>1466</v>
      </c>
      <c r="D15" s="23">
        <v>2.72</v>
      </c>
      <c r="E15" s="17">
        <f t="shared" si="0"/>
        <v>47.9596977329975</v>
      </c>
      <c r="F15" s="17">
        <f t="shared" si="1"/>
        <v>68</v>
      </c>
      <c r="G15" s="18">
        <f t="shared" si="2"/>
        <v>0.918918918918919</v>
      </c>
      <c r="H15" s="24">
        <v>37</v>
      </c>
      <c r="I15" s="17">
        <f t="shared" si="3"/>
        <v>7.25490196078431</v>
      </c>
      <c r="J15" s="17">
        <f t="shared" si="4"/>
        <v>44</v>
      </c>
      <c r="K15" s="18">
        <f t="shared" si="5"/>
        <v>0.594594594594595</v>
      </c>
      <c r="L15" s="17">
        <v>0</v>
      </c>
      <c r="M15" s="17">
        <f t="shared" si="6"/>
        <v>0</v>
      </c>
      <c r="N15" s="17">
        <f t="shared" si="7"/>
        <v>16</v>
      </c>
      <c r="O15" s="18">
        <f t="shared" si="8"/>
        <v>0.216216216216216</v>
      </c>
      <c r="P15" s="17">
        <v>0</v>
      </c>
      <c r="Q15" s="17">
        <f t="shared" si="9"/>
        <v>55.2145996937818</v>
      </c>
      <c r="R15" s="17">
        <f t="shared" si="10"/>
        <v>68</v>
      </c>
      <c r="S15" s="18">
        <f t="shared" si="11"/>
        <v>0.918918918918919</v>
      </c>
      <c r="T15" s="13"/>
      <c r="U15" s="13"/>
      <c r="V15" s="13"/>
      <c r="W15" s="13"/>
    </row>
    <row r="16" spans="1:23">
      <c r="A16" s="17">
        <v>12</v>
      </c>
      <c r="B16" s="22" t="s">
        <v>1467</v>
      </c>
      <c r="C16" s="22" t="s">
        <v>1468</v>
      </c>
      <c r="D16" s="23">
        <v>3.08</v>
      </c>
      <c r="E16" s="17">
        <f t="shared" si="0"/>
        <v>54.3073047858942</v>
      </c>
      <c r="F16" s="17">
        <f t="shared" si="1"/>
        <v>49</v>
      </c>
      <c r="G16" s="18">
        <f t="shared" si="2"/>
        <v>0.662162162162162</v>
      </c>
      <c r="H16" s="24">
        <v>36</v>
      </c>
      <c r="I16" s="17">
        <f t="shared" si="3"/>
        <v>7.05882352941176</v>
      </c>
      <c r="J16" s="17">
        <f t="shared" si="4"/>
        <v>46</v>
      </c>
      <c r="K16" s="18">
        <f t="shared" si="5"/>
        <v>0.621621621621622</v>
      </c>
      <c r="L16" s="17">
        <v>0</v>
      </c>
      <c r="M16" s="17">
        <f t="shared" si="6"/>
        <v>0</v>
      </c>
      <c r="N16" s="17">
        <f t="shared" si="7"/>
        <v>16</v>
      </c>
      <c r="O16" s="18">
        <f t="shared" si="8"/>
        <v>0.216216216216216</v>
      </c>
      <c r="P16" s="17">
        <v>0</v>
      </c>
      <c r="Q16" s="17">
        <f t="shared" si="9"/>
        <v>61.366128315306</v>
      </c>
      <c r="R16" s="17">
        <f t="shared" si="10"/>
        <v>54</v>
      </c>
      <c r="S16" s="18">
        <f t="shared" si="11"/>
        <v>0.72972972972973</v>
      </c>
      <c r="T16" s="13"/>
      <c r="U16" s="13"/>
      <c r="V16" s="13"/>
      <c r="W16" s="13"/>
    </row>
    <row r="17" spans="1:23">
      <c r="A17" s="17">
        <v>13</v>
      </c>
      <c r="B17" s="22" t="s">
        <v>1469</v>
      </c>
      <c r="C17" s="22" t="s">
        <v>1470</v>
      </c>
      <c r="D17" s="23">
        <v>3.14</v>
      </c>
      <c r="E17" s="17">
        <f t="shared" si="0"/>
        <v>55.3652392947103</v>
      </c>
      <c r="F17" s="17">
        <f t="shared" si="1"/>
        <v>45</v>
      </c>
      <c r="G17" s="18">
        <f t="shared" si="2"/>
        <v>0.608108108108108</v>
      </c>
      <c r="H17" s="24">
        <v>34</v>
      </c>
      <c r="I17" s="17">
        <f t="shared" si="3"/>
        <v>6.66666666666667</v>
      </c>
      <c r="J17" s="17">
        <f t="shared" si="4"/>
        <v>49</v>
      </c>
      <c r="K17" s="18">
        <f t="shared" si="5"/>
        <v>0.662162162162162</v>
      </c>
      <c r="L17" s="17">
        <v>3</v>
      </c>
      <c r="M17" s="17">
        <f t="shared" si="6"/>
        <v>3</v>
      </c>
      <c r="N17" s="17">
        <f t="shared" si="7"/>
        <v>15</v>
      </c>
      <c r="O17" s="18">
        <f t="shared" si="8"/>
        <v>0.202702702702703</v>
      </c>
      <c r="P17" s="17">
        <v>0</v>
      </c>
      <c r="Q17" s="17">
        <f t="shared" si="9"/>
        <v>65.031905961377</v>
      </c>
      <c r="R17" s="17">
        <f t="shared" si="10"/>
        <v>35</v>
      </c>
      <c r="S17" s="18">
        <f t="shared" si="11"/>
        <v>0.472972972972973</v>
      </c>
      <c r="T17" s="13"/>
      <c r="U17" s="13"/>
      <c r="V17" s="13"/>
      <c r="W17" s="13"/>
    </row>
    <row r="18" spans="1:23">
      <c r="A18" s="17">
        <v>14</v>
      </c>
      <c r="B18" s="22" t="s">
        <v>1471</v>
      </c>
      <c r="C18" s="22" t="s">
        <v>1472</v>
      </c>
      <c r="D18" s="23">
        <v>3.35</v>
      </c>
      <c r="E18" s="17">
        <f t="shared" si="0"/>
        <v>59.0680100755667</v>
      </c>
      <c r="F18" s="17">
        <f t="shared" si="1"/>
        <v>28</v>
      </c>
      <c r="G18" s="18">
        <f t="shared" si="2"/>
        <v>0.378378378378378</v>
      </c>
      <c r="H18" s="24">
        <v>32</v>
      </c>
      <c r="I18" s="17">
        <f t="shared" si="3"/>
        <v>6.27450980392157</v>
      </c>
      <c r="J18" s="17">
        <f t="shared" si="4"/>
        <v>51</v>
      </c>
      <c r="K18" s="18">
        <f t="shared" si="5"/>
        <v>0.689189189189189</v>
      </c>
      <c r="L18" s="17">
        <v>0</v>
      </c>
      <c r="M18" s="17">
        <f t="shared" si="6"/>
        <v>0</v>
      </c>
      <c r="N18" s="17">
        <f t="shared" si="7"/>
        <v>16</v>
      </c>
      <c r="O18" s="18">
        <f t="shared" si="8"/>
        <v>0.216216216216216</v>
      </c>
      <c r="P18" s="17">
        <v>0</v>
      </c>
      <c r="Q18" s="17">
        <f t="shared" si="9"/>
        <v>65.3425198794883</v>
      </c>
      <c r="R18" s="17">
        <f t="shared" si="10"/>
        <v>33</v>
      </c>
      <c r="S18" s="18">
        <f t="shared" si="11"/>
        <v>0.445945945945946</v>
      </c>
      <c r="T18" s="13"/>
      <c r="U18" s="13"/>
      <c r="V18" s="13"/>
      <c r="W18" s="13"/>
    </row>
    <row r="19" spans="1:23">
      <c r="A19" s="17">
        <v>15</v>
      </c>
      <c r="B19" s="22" t="s">
        <v>1473</v>
      </c>
      <c r="C19" s="22" t="s">
        <v>1474</v>
      </c>
      <c r="D19" s="23">
        <v>3.42</v>
      </c>
      <c r="E19" s="17">
        <f t="shared" si="0"/>
        <v>60.3022670025189</v>
      </c>
      <c r="F19" s="17">
        <f t="shared" si="1"/>
        <v>23</v>
      </c>
      <c r="G19" s="18">
        <f t="shared" si="2"/>
        <v>0.310810810810811</v>
      </c>
      <c r="H19" s="24">
        <v>28</v>
      </c>
      <c r="I19" s="17">
        <f t="shared" si="3"/>
        <v>5.49019607843137</v>
      </c>
      <c r="J19" s="17">
        <f t="shared" si="4"/>
        <v>61</v>
      </c>
      <c r="K19" s="18">
        <f t="shared" si="5"/>
        <v>0.824324324324324</v>
      </c>
      <c r="L19" s="17">
        <v>0</v>
      </c>
      <c r="M19" s="17">
        <f t="shared" si="6"/>
        <v>0</v>
      </c>
      <c r="N19" s="17">
        <f t="shared" si="7"/>
        <v>16</v>
      </c>
      <c r="O19" s="18">
        <f t="shared" si="8"/>
        <v>0.216216216216216</v>
      </c>
      <c r="P19" s="17">
        <v>0</v>
      </c>
      <c r="Q19" s="17">
        <f t="shared" si="9"/>
        <v>65.7924630809503</v>
      </c>
      <c r="R19" s="17">
        <f t="shared" si="10"/>
        <v>30</v>
      </c>
      <c r="S19" s="18">
        <f t="shared" si="11"/>
        <v>0.405405405405405</v>
      </c>
      <c r="T19" s="13"/>
      <c r="U19" s="13"/>
      <c r="V19" s="13"/>
      <c r="W19" s="13"/>
    </row>
    <row r="20" spans="1:23">
      <c r="A20" s="17">
        <v>16</v>
      </c>
      <c r="B20" s="22" t="s">
        <v>1475</v>
      </c>
      <c r="C20" s="22" t="s">
        <v>1476</v>
      </c>
      <c r="D20" s="23">
        <v>3.8</v>
      </c>
      <c r="E20" s="17">
        <f t="shared" si="0"/>
        <v>67.0025188916876</v>
      </c>
      <c r="F20" s="17">
        <f t="shared" si="1"/>
        <v>6</v>
      </c>
      <c r="G20" s="18">
        <f t="shared" si="2"/>
        <v>0.0810810810810811</v>
      </c>
      <c r="H20" s="24">
        <v>153</v>
      </c>
      <c r="I20" s="17">
        <f t="shared" si="3"/>
        <v>30</v>
      </c>
      <c r="J20" s="17">
        <f t="shared" si="4"/>
        <v>1</v>
      </c>
      <c r="K20" s="18">
        <f t="shared" si="5"/>
        <v>0.0135135135135135</v>
      </c>
      <c r="L20" s="17">
        <v>37</v>
      </c>
      <c r="M20" s="17">
        <f t="shared" si="6"/>
        <v>37</v>
      </c>
      <c r="N20" s="17">
        <f t="shared" si="7"/>
        <v>1</v>
      </c>
      <c r="O20" s="18">
        <f t="shared" si="8"/>
        <v>0.0135135135135135</v>
      </c>
      <c r="P20" s="17">
        <v>0</v>
      </c>
      <c r="Q20" s="17">
        <f t="shared" si="9"/>
        <v>134.002518891688</v>
      </c>
      <c r="R20" s="17">
        <f t="shared" si="10"/>
        <v>1</v>
      </c>
      <c r="S20" s="18">
        <f t="shared" si="11"/>
        <v>0.0135135135135135</v>
      </c>
      <c r="T20" s="13"/>
      <c r="U20" s="13"/>
      <c r="V20" s="13"/>
      <c r="W20" s="13"/>
    </row>
    <row r="21" spans="1:23">
      <c r="A21" s="17">
        <v>17</v>
      </c>
      <c r="B21" s="22" t="s">
        <v>1477</v>
      </c>
      <c r="C21" s="22" t="s">
        <v>1478</v>
      </c>
      <c r="D21" s="23">
        <v>3.04</v>
      </c>
      <c r="E21" s="17">
        <f t="shared" si="0"/>
        <v>53.6020151133501</v>
      </c>
      <c r="F21" s="17">
        <f t="shared" si="1"/>
        <v>53</v>
      </c>
      <c r="G21" s="18">
        <f t="shared" si="2"/>
        <v>0.716216216216216</v>
      </c>
      <c r="H21" s="24">
        <v>31</v>
      </c>
      <c r="I21" s="17">
        <f t="shared" si="3"/>
        <v>6.07843137254902</v>
      </c>
      <c r="J21" s="17">
        <f t="shared" si="4"/>
        <v>52</v>
      </c>
      <c r="K21" s="18">
        <f t="shared" si="5"/>
        <v>0.702702702702703</v>
      </c>
      <c r="L21" s="17">
        <v>0</v>
      </c>
      <c r="M21" s="17">
        <f t="shared" si="6"/>
        <v>0</v>
      </c>
      <c r="N21" s="17">
        <f t="shared" si="7"/>
        <v>16</v>
      </c>
      <c r="O21" s="18">
        <f t="shared" si="8"/>
        <v>0.216216216216216</v>
      </c>
      <c r="P21" s="17">
        <v>0</v>
      </c>
      <c r="Q21" s="17">
        <f t="shared" si="9"/>
        <v>59.6804464858991</v>
      </c>
      <c r="R21" s="17">
        <f t="shared" si="10"/>
        <v>60</v>
      </c>
      <c r="S21" s="18">
        <f t="shared" si="11"/>
        <v>0.810810810810811</v>
      </c>
      <c r="T21" s="13"/>
      <c r="U21" s="13"/>
      <c r="V21" s="13"/>
      <c r="W21" s="13"/>
    </row>
    <row r="22" spans="1:23">
      <c r="A22" s="17">
        <v>18</v>
      </c>
      <c r="B22" s="22" t="s">
        <v>1479</v>
      </c>
      <c r="C22" s="22" t="s">
        <v>1480</v>
      </c>
      <c r="D22" s="23">
        <v>3.19</v>
      </c>
      <c r="E22" s="17">
        <f t="shared" si="0"/>
        <v>56.2468513853904</v>
      </c>
      <c r="F22" s="17">
        <f t="shared" si="1"/>
        <v>42</v>
      </c>
      <c r="G22" s="18">
        <f t="shared" si="2"/>
        <v>0.567567567567568</v>
      </c>
      <c r="H22" s="24">
        <v>38</v>
      </c>
      <c r="I22" s="17">
        <f t="shared" si="3"/>
        <v>7.45098039215686</v>
      </c>
      <c r="J22" s="17">
        <f t="shared" si="4"/>
        <v>43</v>
      </c>
      <c r="K22" s="18">
        <f t="shared" si="5"/>
        <v>0.581081081081081</v>
      </c>
      <c r="L22" s="17">
        <v>0</v>
      </c>
      <c r="M22" s="17">
        <f t="shared" si="6"/>
        <v>0</v>
      </c>
      <c r="N22" s="17">
        <f t="shared" si="7"/>
        <v>16</v>
      </c>
      <c r="O22" s="18">
        <f t="shared" si="8"/>
        <v>0.216216216216216</v>
      </c>
      <c r="P22" s="17">
        <v>0</v>
      </c>
      <c r="Q22" s="17">
        <f t="shared" si="9"/>
        <v>63.6978317775473</v>
      </c>
      <c r="R22" s="17">
        <f t="shared" si="10"/>
        <v>42</v>
      </c>
      <c r="S22" s="18">
        <f t="shared" si="11"/>
        <v>0.567567567567568</v>
      </c>
      <c r="T22" s="13"/>
      <c r="U22" s="13"/>
      <c r="V22" s="13"/>
      <c r="W22" s="13"/>
    </row>
    <row r="23" spans="1:23">
      <c r="A23" s="17">
        <v>19</v>
      </c>
      <c r="B23" s="22" t="s">
        <v>1481</v>
      </c>
      <c r="C23" s="22" t="s">
        <v>1482</v>
      </c>
      <c r="D23" s="23">
        <v>3.43</v>
      </c>
      <c r="E23" s="17">
        <f t="shared" si="0"/>
        <v>60.4785894206549</v>
      </c>
      <c r="F23" s="17">
        <f t="shared" si="1"/>
        <v>22</v>
      </c>
      <c r="G23" s="18">
        <f t="shared" si="2"/>
        <v>0.297297297297297</v>
      </c>
      <c r="H23" s="24">
        <v>55</v>
      </c>
      <c r="I23" s="17">
        <f t="shared" si="3"/>
        <v>10.7843137254902</v>
      </c>
      <c r="J23" s="17">
        <f t="shared" si="4"/>
        <v>7</v>
      </c>
      <c r="K23" s="18">
        <f t="shared" si="5"/>
        <v>0.0945945945945946</v>
      </c>
      <c r="L23" s="17">
        <v>0</v>
      </c>
      <c r="M23" s="17">
        <f t="shared" si="6"/>
        <v>0</v>
      </c>
      <c r="N23" s="17">
        <f t="shared" si="7"/>
        <v>16</v>
      </c>
      <c r="O23" s="18">
        <f t="shared" si="8"/>
        <v>0.216216216216216</v>
      </c>
      <c r="P23" s="17">
        <v>0</v>
      </c>
      <c r="Q23" s="17">
        <f t="shared" si="9"/>
        <v>71.2629031461451</v>
      </c>
      <c r="R23" s="17">
        <f t="shared" si="10"/>
        <v>19</v>
      </c>
      <c r="S23" s="18">
        <f t="shared" si="11"/>
        <v>0.256756756756757</v>
      </c>
      <c r="T23" s="13"/>
      <c r="U23" s="13"/>
      <c r="V23" s="13"/>
      <c r="W23" s="13"/>
    </row>
    <row r="24" spans="1:23">
      <c r="A24" s="17">
        <v>20</v>
      </c>
      <c r="B24" s="22" t="s">
        <v>1483</v>
      </c>
      <c r="C24" s="22" t="s">
        <v>1484</v>
      </c>
      <c r="D24" s="23">
        <v>2.9</v>
      </c>
      <c r="E24" s="17">
        <f t="shared" si="0"/>
        <v>51.1335012594458</v>
      </c>
      <c r="F24" s="17">
        <f t="shared" si="1"/>
        <v>61</v>
      </c>
      <c r="G24" s="18">
        <f t="shared" si="2"/>
        <v>0.824324324324324</v>
      </c>
      <c r="H24" s="24">
        <v>21</v>
      </c>
      <c r="I24" s="17">
        <f t="shared" si="3"/>
        <v>4.11764705882353</v>
      </c>
      <c r="J24" s="17">
        <f t="shared" si="4"/>
        <v>73</v>
      </c>
      <c r="K24" s="18">
        <f t="shared" si="5"/>
        <v>0.986486486486487</v>
      </c>
      <c r="L24" s="17">
        <v>0</v>
      </c>
      <c r="M24" s="17">
        <f t="shared" si="6"/>
        <v>0</v>
      </c>
      <c r="N24" s="17">
        <f t="shared" si="7"/>
        <v>16</v>
      </c>
      <c r="O24" s="18">
        <f t="shared" si="8"/>
        <v>0.216216216216216</v>
      </c>
      <c r="P24" s="17">
        <v>0</v>
      </c>
      <c r="Q24" s="17">
        <f t="shared" si="9"/>
        <v>55.2511483182693</v>
      </c>
      <c r="R24" s="17">
        <f t="shared" si="10"/>
        <v>67</v>
      </c>
      <c r="S24" s="18">
        <f t="shared" si="11"/>
        <v>0.905405405405405</v>
      </c>
      <c r="T24" s="13"/>
      <c r="U24" s="13"/>
      <c r="V24" s="13"/>
      <c r="W24" s="13"/>
    </row>
    <row r="25" spans="1:23">
      <c r="A25" s="17">
        <v>21</v>
      </c>
      <c r="B25" s="22" t="s">
        <v>1485</v>
      </c>
      <c r="C25" s="22" t="s">
        <v>1486</v>
      </c>
      <c r="D25" s="23">
        <v>3.49</v>
      </c>
      <c r="E25" s="17">
        <f t="shared" si="0"/>
        <v>61.536523929471</v>
      </c>
      <c r="F25" s="17">
        <f t="shared" si="1"/>
        <v>18</v>
      </c>
      <c r="G25" s="18">
        <f t="shared" si="2"/>
        <v>0.243243243243243</v>
      </c>
      <c r="H25" s="24">
        <v>54</v>
      </c>
      <c r="I25" s="17">
        <f t="shared" si="3"/>
        <v>10.5882352941176</v>
      </c>
      <c r="J25" s="17">
        <f t="shared" si="4"/>
        <v>10</v>
      </c>
      <c r="K25" s="18">
        <f t="shared" si="5"/>
        <v>0.135135135135135</v>
      </c>
      <c r="L25" s="17">
        <v>0</v>
      </c>
      <c r="M25" s="17">
        <f t="shared" si="6"/>
        <v>0</v>
      </c>
      <c r="N25" s="17">
        <f t="shared" si="7"/>
        <v>16</v>
      </c>
      <c r="O25" s="18">
        <f t="shared" si="8"/>
        <v>0.216216216216216</v>
      </c>
      <c r="P25" s="17">
        <v>0</v>
      </c>
      <c r="Q25" s="17">
        <f t="shared" si="9"/>
        <v>72.1247592235886</v>
      </c>
      <c r="R25" s="17">
        <f t="shared" si="10"/>
        <v>18</v>
      </c>
      <c r="S25" s="18">
        <f t="shared" si="11"/>
        <v>0.243243243243243</v>
      </c>
      <c r="T25" s="13"/>
      <c r="U25" s="13"/>
      <c r="V25" s="13"/>
      <c r="W25" s="13"/>
    </row>
    <row r="26" spans="1:23">
      <c r="A26" s="17">
        <v>22</v>
      </c>
      <c r="B26" s="22" t="s">
        <v>1487</v>
      </c>
      <c r="C26" s="22" t="s">
        <v>1488</v>
      </c>
      <c r="D26" s="23">
        <v>2.1</v>
      </c>
      <c r="E26" s="17">
        <f t="shared" si="0"/>
        <v>37.0277078085642</v>
      </c>
      <c r="F26" s="17">
        <f t="shared" si="1"/>
        <v>74</v>
      </c>
      <c r="G26" s="18">
        <f t="shared" si="2"/>
        <v>1</v>
      </c>
      <c r="H26" s="24">
        <v>26</v>
      </c>
      <c r="I26" s="17">
        <f t="shared" si="3"/>
        <v>5.09803921568628</v>
      </c>
      <c r="J26" s="17">
        <f t="shared" si="4"/>
        <v>64</v>
      </c>
      <c r="K26" s="18">
        <f t="shared" si="5"/>
        <v>0.864864864864865</v>
      </c>
      <c r="L26" s="17">
        <v>0</v>
      </c>
      <c r="M26" s="17">
        <f t="shared" si="6"/>
        <v>0</v>
      </c>
      <c r="N26" s="17">
        <f t="shared" si="7"/>
        <v>16</v>
      </c>
      <c r="O26" s="18">
        <f t="shared" si="8"/>
        <v>0.216216216216216</v>
      </c>
      <c r="P26" s="17">
        <v>0</v>
      </c>
      <c r="Q26" s="17">
        <f t="shared" si="9"/>
        <v>42.1257470242505</v>
      </c>
      <c r="R26" s="17">
        <f t="shared" si="10"/>
        <v>74</v>
      </c>
      <c r="S26" s="18">
        <f t="shared" si="11"/>
        <v>1</v>
      </c>
      <c r="T26" s="13"/>
      <c r="U26" s="13"/>
      <c r="V26" s="13"/>
      <c r="W26" s="13"/>
    </row>
    <row r="27" spans="1:23">
      <c r="A27" s="17">
        <v>23</v>
      </c>
      <c r="B27" s="22" t="s">
        <v>1489</v>
      </c>
      <c r="C27" s="22" t="s">
        <v>1490</v>
      </c>
      <c r="D27" s="23">
        <v>3.62</v>
      </c>
      <c r="E27" s="17">
        <f t="shared" si="0"/>
        <v>63.8287153652393</v>
      </c>
      <c r="F27" s="17">
        <f t="shared" si="1"/>
        <v>14</v>
      </c>
      <c r="G27" s="18">
        <f t="shared" si="2"/>
        <v>0.189189189189189</v>
      </c>
      <c r="H27" s="24">
        <v>44</v>
      </c>
      <c r="I27" s="17">
        <f t="shared" si="3"/>
        <v>8.62745098039216</v>
      </c>
      <c r="J27" s="17">
        <f t="shared" si="4"/>
        <v>31</v>
      </c>
      <c r="K27" s="18">
        <f t="shared" si="5"/>
        <v>0.418918918918919</v>
      </c>
      <c r="L27" s="17">
        <v>0</v>
      </c>
      <c r="M27" s="17">
        <f t="shared" si="6"/>
        <v>0</v>
      </c>
      <c r="N27" s="17">
        <f t="shared" si="7"/>
        <v>16</v>
      </c>
      <c r="O27" s="18">
        <f t="shared" si="8"/>
        <v>0.216216216216216</v>
      </c>
      <c r="P27" s="17">
        <v>0</v>
      </c>
      <c r="Q27" s="17">
        <f t="shared" si="9"/>
        <v>72.4561663456315</v>
      </c>
      <c r="R27" s="17">
        <f t="shared" si="10"/>
        <v>17</v>
      </c>
      <c r="S27" s="18">
        <f t="shared" si="11"/>
        <v>0.22972972972973</v>
      </c>
      <c r="T27" s="13"/>
      <c r="U27" s="13"/>
      <c r="V27" s="13"/>
      <c r="W27" s="13"/>
    </row>
    <row r="28" spans="1:23">
      <c r="A28" s="17">
        <v>24</v>
      </c>
      <c r="B28" s="22" t="s">
        <v>1491</v>
      </c>
      <c r="C28" s="22" t="s">
        <v>1492</v>
      </c>
      <c r="D28" s="23">
        <v>3.6</v>
      </c>
      <c r="E28" s="17">
        <f t="shared" si="0"/>
        <v>63.4760705289673</v>
      </c>
      <c r="F28" s="17">
        <f t="shared" si="1"/>
        <v>15</v>
      </c>
      <c r="G28" s="18">
        <f t="shared" si="2"/>
        <v>0.202702702702703</v>
      </c>
      <c r="H28" s="24">
        <v>29</v>
      </c>
      <c r="I28" s="17">
        <f t="shared" si="3"/>
        <v>5.68627450980392</v>
      </c>
      <c r="J28" s="17">
        <f t="shared" si="4"/>
        <v>57</v>
      </c>
      <c r="K28" s="18">
        <f t="shared" si="5"/>
        <v>0.77027027027027</v>
      </c>
      <c r="L28" s="17">
        <v>0</v>
      </c>
      <c r="M28" s="17">
        <f t="shared" si="6"/>
        <v>0</v>
      </c>
      <c r="N28" s="17">
        <f t="shared" si="7"/>
        <v>16</v>
      </c>
      <c r="O28" s="18">
        <f t="shared" si="8"/>
        <v>0.216216216216216</v>
      </c>
      <c r="P28" s="17">
        <v>0</v>
      </c>
      <c r="Q28" s="17">
        <f t="shared" si="9"/>
        <v>69.1623450387712</v>
      </c>
      <c r="R28" s="17">
        <f t="shared" si="10"/>
        <v>26</v>
      </c>
      <c r="S28" s="18">
        <f t="shared" si="11"/>
        <v>0.351351351351351</v>
      </c>
      <c r="T28" s="13"/>
      <c r="U28" s="13"/>
      <c r="V28" s="13"/>
      <c r="W28" s="13"/>
    </row>
    <row r="29" spans="1:23">
      <c r="A29" s="17">
        <v>25</v>
      </c>
      <c r="B29" s="22" t="s">
        <v>1493</v>
      </c>
      <c r="C29" s="22" t="s">
        <v>1494</v>
      </c>
      <c r="D29" s="23">
        <v>2.33</v>
      </c>
      <c r="E29" s="17">
        <f t="shared" si="0"/>
        <v>41.0831234256927</v>
      </c>
      <c r="F29" s="17">
        <f t="shared" si="1"/>
        <v>73</v>
      </c>
      <c r="G29" s="18">
        <f t="shared" si="2"/>
        <v>0.986486486486487</v>
      </c>
      <c r="H29" s="24">
        <v>29</v>
      </c>
      <c r="I29" s="17">
        <f t="shared" si="3"/>
        <v>5.68627450980392</v>
      </c>
      <c r="J29" s="17">
        <f t="shared" si="4"/>
        <v>57</v>
      </c>
      <c r="K29" s="18">
        <f t="shared" si="5"/>
        <v>0.77027027027027</v>
      </c>
      <c r="L29" s="17">
        <v>0</v>
      </c>
      <c r="M29" s="17">
        <f t="shared" si="6"/>
        <v>0</v>
      </c>
      <c r="N29" s="17">
        <f t="shared" si="7"/>
        <v>16</v>
      </c>
      <c r="O29" s="18">
        <f t="shared" si="8"/>
        <v>0.216216216216216</v>
      </c>
      <c r="P29" s="17">
        <v>0</v>
      </c>
      <c r="Q29" s="17">
        <f t="shared" si="9"/>
        <v>46.7693979354966</v>
      </c>
      <c r="R29" s="17">
        <f t="shared" si="10"/>
        <v>72</v>
      </c>
      <c r="S29" s="18">
        <f t="shared" si="11"/>
        <v>0.972972972972973</v>
      </c>
      <c r="T29" s="13"/>
      <c r="U29" s="13"/>
      <c r="V29" s="13"/>
      <c r="W29" s="13"/>
    </row>
    <row r="30" spans="1:23">
      <c r="A30" s="17">
        <v>26</v>
      </c>
      <c r="B30" s="22" t="s">
        <v>1495</v>
      </c>
      <c r="C30" s="22" t="s">
        <v>1496</v>
      </c>
      <c r="D30" s="23">
        <v>3.05</v>
      </c>
      <c r="E30" s="17">
        <f t="shared" si="0"/>
        <v>53.7783375314861</v>
      </c>
      <c r="F30" s="17">
        <f t="shared" si="1"/>
        <v>52</v>
      </c>
      <c r="G30" s="18">
        <f t="shared" si="2"/>
        <v>0.702702702702703</v>
      </c>
      <c r="H30" s="24">
        <v>43</v>
      </c>
      <c r="I30" s="17">
        <f t="shared" si="3"/>
        <v>8.43137254901961</v>
      </c>
      <c r="J30" s="17">
        <f t="shared" si="4"/>
        <v>33</v>
      </c>
      <c r="K30" s="18">
        <f t="shared" si="5"/>
        <v>0.445945945945946</v>
      </c>
      <c r="L30" s="17">
        <v>0</v>
      </c>
      <c r="M30" s="17">
        <f t="shared" si="6"/>
        <v>0</v>
      </c>
      <c r="N30" s="17">
        <f t="shared" si="7"/>
        <v>16</v>
      </c>
      <c r="O30" s="18">
        <f t="shared" si="8"/>
        <v>0.216216216216216</v>
      </c>
      <c r="P30" s="17">
        <v>0</v>
      </c>
      <c r="Q30" s="17">
        <f t="shared" si="9"/>
        <v>62.2097100805057</v>
      </c>
      <c r="R30" s="17">
        <f t="shared" si="10"/>
        <v>52</v>
      </c>
      <c r="S30" s="18">
        <f t="shared" si="11"/>
        <v>0.702702702702703</v>
      </c>
      <c r="T30" s="13"/>
      <c r="U30" s="13"/>
      <c r="V30" s="13"/>
      <c r="W30" s="13"/>
    </row>
    <row r="31" spans="1:23">
      <c r="A31" s="17">
        <v>27</v>
      </c>
      <c r="B31" s="22" t="s">
        <v>1497</v>
      </c>
      <c r="C31" s="22" t="s">
        <v>1498</v>
      </c>
      <c r="D31" s="23">
        <v>3.07</v>
      </c>
      <c r="E31" s="17">
        <f t="shared" si="0"/>
        <v>54.1309823677582</v>
      </c>
      <c r="F31" s="17">
        <f t="shared" si="1"/>
        <v>51</v>
      </c>
      <c r="G31" s="18">
        <f t="shared" si="2"/>
        <v>0.689189189189189</v>
      </c>
      <c r="H31" s="24">
        <v>72</v>
      </c>
      <c r="I31" s="17">
        <f t="shared" si="3"/>
        <v>14.1176470588235</v>
      </c>
      <c r="J31" s="17">
        <f t="shared" si="4"/>
        <v>3</v>
      </c>
      <c r="K31" s="18">
        <f t="shared" si="5"/>
        <v>0.0405405405405405</v>
      </c>
      <c r="L31" s="17">
        <v>12</v>
      </c>
      <c r="M31" s="17">
        <f t="shared" si="6"/>
        <v>12</v>
      </c>
      <c r="N31" s="17">
        <f t="shared" si="7"/>
        <v>10</v>
      </c>
      <c r="O31" s="18">
        <f t="shared" si="8"/>
        <v>0.135135135135135</v>
      </c>
      <c r="P31" s="17">
        <v>0</v>
      </c>
      <c r="Q31" s="17">
        <f t="shared" si="9"/>
        <v>80.2486294265817</v>
      </c>
      <c r="R31" s="17">
        <f t="shared" si="10"/>
        <v>11</v>
      </c>
      <c r="S31" s="18">
        <f t="shared" si="11"/>
        <v>0.148648648648649</v>
      </c>
      <c r="T31" s="13"/>
      <c r="U31" s="13"/>
      <c r="V31" s="13"/>
      <c r="W31" s="13"/>
    </row>
    <row r="32" spans="1:23">
      <c r="A32" s="17">
        <v>28</v>
      </c>
      <c r="B32" s="22" t="s">
        <v>1499</v>
      </c>
      <c r="C32" s="22" t="s">
        <v>1500</v>
      </c>
      <c r="D32" s="23">
        <v>3.64</v>
      </c>
      <c r="E32" s="17">
        <f t="shared" si="0"/>
        <v>64.1813602015113</v>
      </c>
      <c r="F32" s="17">
        <f t="shared" si="1"/>
        <v>12</v>
      </c>
      <c r="G32" s="18">
        <f t="shared" si="2"/>
        <v>0.162162162162162</v>
      </c>
      <c r="H32" s="24">
        <v>47</v>
      </c>
      <c r="I32" s="17">
        <f t="shared" si="3"/>
        <v>9.2156862745098</v>
      </c>
      <c r="J32" s="17">
        <f t="shared" si="4"/>
        <v>23</v>
      </c>
      <c r="K32" s="18">
        <f t="shared" si="5"/>
        <v>0.310810810810811</v>
      </c>
      <c r="L32" s="17">
        <v>17.5</v>
      </c>
      <c r="M32" s="17">
        <f t="shared" si="6"/>
        <v>17.5</v>
      </c>
      <c r="N32" s="17">
        <f t="shared" si="7"/>
        <v>8</v>
      </c>
      <c r="O32" s="18">
        <f t="shared" si="8"/>
        <v>0.108108108108108</v>
      </c>
      <c r="P32" s="17">
        <v>0</v>
      </c>
      <c r="Q32" s="17">
        <f t="shared" si="9"/>
        <v>90.8970464760211</v>
      </c>
      <c r="R32" s="17">
        <f t="shared" si="10"/>
        <v>9</v>
      </c>
      <c r="S32" s="18">
        <f t="shared" si="11"/>
        <v>0.121621621621622</v>
      </c>
      <c r="T32" s="13"/>
      <c r="U32" s="13"/>
      <c r="V32" s="13"/>
      <c r="W32" s="13"/>
    </row>
    <row r="33" spans="1:23">
      <c r="A33" s="17">
        <v>29</v>
      </c>
      <c r="B33" s="22" t="s">
        <v>1501</v>
      </c>
      <c r="C33" s="22" t="s">
        <v>1502</v>
      </c>
      <c r="D33" s="23">
        <v>2.82</v>
      </c>
      <c r="E33" s="17">
        <f t="shared" si="0"/>
        <v>49.7229219143577</v>
      </c>
      <c r="F33" s="17">
        <f t="shared" si="1"/>
        <v>63</v>
      </c>
      <c r="G33" s="18">
        <f t="shared" si="2"/>
        <v>0.851351351351351</v>
      </c>
      <c r="H33" s="24">
        <v>42</v>
      </c>
      <c r="I33" s="17">
        <f t="shared" si="3"/>
        <v>8.23529411764706</v>
      </c>
      <c r="J33" s="17">
        <f t="shared" si="4"/>
        <v>36</v>
      </c>
      <c r="K33" s="18">
        <f t="shared" si="5"/>
        <v>0.486486486486487</v>
      </c>
      <c r="L33" s="17">
        <v>0</v>
      </c>
      <c r="M33" s="17">
        <f t="shared" si="6"/>
        <v>0</v>
      </c>
      <c r="N33" s="17">
        <f t="shared" si="7"/>
        <v>16</v>
      </c>
      <c r="O33" s="18">
        <f t="shared" si="8"/>
        <v>0.216216216216216</v>
      </c>
      <c r="P33" s="17">
        <v>0</v>
      </c>
      <c r="Q33" s="17">
        <f t="shared" si="9"/>
        <v>57.9582160320048</v>
      </c>
      <c r="R33" s="17">
        <f t="shared" si="10"/>
        <v>65</v>
      </c>
      <c r="S33" s="18">
        <f t="shared" si="11"/>
        <v>0.878378378378378</v>
      </c>
      <c r="T33" s="13"/>
      <c r="U33" s="13"/>
      <c r="V33" s="13"/>
      <c r="W33" s="13"/>
    </row>
    <row r="34" spans="1:23">
      <c r="A34" s="17">
        <v>30</v>
      </c>
      <c r="B34" s="22" t="s">
        <v>1503</v>
      </c>
      <c r="C34" s="22" t="s">
        <v>1504</v>
      </c>
      <c r="D34" s="23">
        <v>2.77</v>
      </c>
      <c r="E34" s="17">
        <f t="shared" si="0"/>
        <v>48.8413098236776</v>
      </c>
      <c r="F34" s="17">
        <f t="shared" si="1"/>
        <v>67</v>
      </c>
      <c r="G34" s="18">
        <f t="shared" si="2"/>
        <v>0.905405405405405</v>
      </c>
      <c r="H34" s="24">
        <v>35</v>
      </c>
      <c r="I34" s="17">
        <f t="shared" si="3"/>
        <v>6.86274509803922</v>
      </c>
      <c r="J34" s="17">
        <f t="shared" si="4"/>
        <v>47</v>
      </c>
      <c r="K34" s="18">
        <f t="shared" si="5"/>
        <v>0.635135135135135</v>
      </c>
      <c r="L34" s="17">
        <v>0</v>
      </c>
      <c r="M34" s="17">
        <f t="shared" si="6"/>
        <v>0</v>
      </c>
      <c r="N34" s="17">
        <f t="shared" si="7"/>
        <v>16</v>
      </c>
      <c r="O34" s="18">
        <f t="shared" si="8"/>
        <v>0.216216216216216</v>
      </c>
      <c r="P34" s="17">
        <v>0</v>
      </c>
      <c r="Q34" s="17">
        <f t="shared" si="9"/>
        <v>55.7040549217168</v>
      </c>
      <c r="R34" s="17">
        <f t="shared" si="10"/>
        <v>66</v>
      </c>
      <c r="S34" s="18">
        <f t="shared" si="11"/>
        <v>0.891891891891892</v>
      </c>
      <c r="T34" s="13"/>
      <c r="U34" s="13"/>
      <c r="V34" s="13"/>
      <c r="W34" s="13"/>
    </row>
    <row r="35" spans="1:23">
      <c r="A35" s="17">
        <v>31</v>
      </c>
      <c r="B35" s="22" t="s">
        <v>1505</v>
      </c>
      <c r="C35" s="22" t="s">
        <v>1506</v>
      </c>
      <c r="D35" s="23">
        <v>2.92</v>
      </c>
      <c r="E35" s="17">
        <f t="shared" si="0"/>
        <v>51.4861460957179</v>
      </c>
      <c r="F35" s="17">
        <f t="shared" si="1"/>
        <v>59</v>
      </c>
      <c r="G35" s="18">
        <f t="shared" si="2"/>
        <v>0.797297297297297</v>
      </c>
      <c r="H35" s="24">
        <v>43</v>
      </c>
      <c r="I35" s="17">
        <f t="shared" si="3"/>
        <v>8.43137254901961</v>
      </c>
      <c r="J35" s="17">
        <f t="shared" si="4"/>
        <v>33</v>
      </c>
      <c r="K35" s="18">
        <f t="shared" si="5"/>
        <v>0.445945945945946</v>
      </c>
      <c r="L35" s="17">
        <v>0</v>
      </c>
      <c r="M35" s="17">
        <f t="shared" si="6"/>
        <v>0</v>
      </c>
      <c r="N35" s="17">
        <f t="shared" si="7"/>
        <v>16</v>
      </c>
      <c r="O35" s="18">
        <f t="shared" si="8"/>
        <v>0.216216216216216</v>
      </c>
      <c r="P35" s="17">
        <v>0</v>
      </c>
      <c r="Q35" s="17">
        <f t="shared" si="9"/>
        <v>59.9175186447375</v>
      </c>
      <c r="R35" s="17">
        <f t="shared" si="10"/>
        <v>58</v>
      </c>
      <c r="S35" s="18">
        <f t="shared" si="11"/>
        <v>0.783783783783784</v>
      </c>
      <c r="T35" s="13"/>
      <c r="U35" s="13"/>
      <c r="V35" s="13"/>
      <c r="W35" s="13"/>
    </row>
    <row r="36" spans="1:23">
      <c r="A36" s="17">
        <v>32</v>
      </c>
      <c r="B36" s="22" t="s">
        <v>1507</v>
      </c>
      <c r="C36" s="22" t="s">
        <v>1508</v>
      </c>
      <c r="D36" s="23">
        <v>3.39</v>
      </c>
      <c r="E36" s="17">
        <f t="shared" si="0"/>
        <v>59.7732997481108</v>
      </c>
      <c r="F36" s="17">
        <f t="shared" si="1"/>
        <v>24</v>
      </c>
      <c r="G36" s="18">
        <f t="shared" si="2"/>
        <v>0.324324324324324</v>
      </c>
      <c r="H36" s="24">
        <v>26</v>
      </c>
      <c r="I36" s="17">
        <f t="shared" si="3"/>
        <v>5.09803921568628</v>
      </c>
      <c r="J36" s="17">
        <f t="shared" si="4"/>
        <v>64</v>
      </c>
      <c r="K36" s="18">
        <f t="shared" si="5"/>
        <v>0.864864864864865</v>
      </c>
      <c r="L36" s="17">
        <v>0</v>
      </c>
      <c r="M36" s="17">
        <f t="shared" si="6"/>
        <v>0</v>
      </c>
      <c r="N36" s="17">
        <f t="shared" si="7"/>
        <v>16</v>
      </c>
      <c r="O36" s="18">
        <f t="shared" si="8"/>
        <v>0.216216216216216</v>
      </c>
      <c r="P36" s="17">
        <v>0</v>
      </c>
      <c r="Q36" s="17">
        <f t="shared" si="9"/>
        <v>64.8713389637971</v>
      </c>
      <c r="R36" s="17">
        <f t="shared" si="10"/>
        <v>36</v>
      </c>
      <c r="S36" s="18">
        <f t="shared" si="11"/>
        <v>0.486486486486487</v>
      </c>
      <c r="T36" s="13"/>
      <c r="U36" s="13"/>
      <c r="V36" s="13"/>
      <c r="W36" s="13"/>
    </row>
    <row r="37" spans="1:23">
      <c r="A37" s="17">
        <v>33</v>
      </c>
      <c r="B37" s="22" t="s">
        <v>1509</v>
      </c>
      <c r="C37" s="22" t="s">
        <v>1510</v>
      </c>
      <c r="D37" s="23">
        <v>3.31</v>
      </c>
      <c r="E37" s="17">
        <f t="shared" si="0"/>
        <v>58.3627204030227</v>
      </c>
      <c r="F37" s="17">
        <f t="shared" si="1"/>
        <v>30</v>
      </c>
      <c r="G37" s="18">
        <f t="shared" si="2"/>
        <v>0.405405405405405</v>
      </c>
      <c r="H37" s="24">
        <v>24</v>
      </c>
      <c r="I37" s="17">
        <f t="shared" si="3"/>
        <v>4.70588235294118</v>
      </c>
      <c r="J37" s="17">
        <f t="shared" si="4"/>
        <v>69</v>
      </c>
      <c r="K37" s="18">
        <f t="shared" si="5"/>
        <v>0.932432432432432</v>
      </c>
      <c r="L37" s="17">
        <v>0</v>
      </c>
      <c r="M37" s="17">
        <f t="shared" si="6"/>
        <v>0</v>
      </c>
      <c r="N37" s="17">
        <f t="shared" si="7"/>
        <v>16</v>
      </c>
      <c r="O37" s="18">
        <f t="shared" si="8"/>
        <v>0.216216216216216</v>
      </c>
      <c r="P37" s="17">
        <v>0</v>
      </c>
      <c r="Q37" s="17">
        <f t="shared" si="9"/>
        <v>63.0686027559639</v>
      </c>
      <c r="R37" s="17">
        <f t="shared" si="10"/>
        <v>47</v>
      </c>
      <c r="S37" s="18">
        <f t="shared" si="11"/>
        <v>0.635135135135135</v>
      </c>
      <c r="T37" s="13"/>
      <c r="U37" s="13"/>
      <c r="V37" s="13"/>
      <c r="W37" s="13"/>
    </row>
    <row r="38" spans="1:23">
      <c r="A38" s="17">
        <v>34</v>
      </c>
      <c r="B38" s="22" t="s">
        <v>1511</v>
      </c>
      <c r="C38" s="22" t="s">
        <v>1512</v>
      </c>
      <c r="D38" s="23">
        <v>3.72</v>
      </c>
      <c r="E38" s="17">
        <f t="shared" si="0"/>
        <v>65.5919395465995</v>
      </c>
      <c r="F38" s="17">
        <f t="shared" si="1"/>
        <v>10</v>
      </c>
      <c r="G38" s="18">
        <f t="shared" si="2"/>
        <v>0.135135135135135</v>
      </c>
      <c r="H38" s="24">
        <v>59</v>
      </c>
      <c r="I38" s="17">
        <f t="shared" si="3"/>
        <v>11.5686274509804</v>
      </c>
      <c r="J38" s="17">
        <f t="shared" si="4"/>
        <v>5</v>
      </c>
      <c r="K38" s="18">
        <f t="shared" si="5"/>
        <v>0.0675675675675676</v>
      </c>
      <c r="L38" s="17">
        <v>0</v>
      </c>
      <c r="M38" s="17">
        <f t="shared" si="6"/>
        <v>0</v>
      </c>
      <c r="N38" s="17">
        <f t="shared" si="7"/>
        <v>16</v>
      </c>
      <c r="O38" s="18">
        <f t="shared" si="8"/>
        <v>0.216216216216216</v>
      </c>
      <c r="P38" s="17">
        <v>0</v>
      </c>
      <c r="Q38" s="17">
        <f t="shared" si="9"/>
        <v>77.1605669975799</v>
      </c>
      <c r="R38" s="17">
        <f t="shared" si="10"/>
        <v>13</v>
      </c>
      <c r="S38" s="18">
        <f t="shared" si="11"/>
        <v>0.175675675675676</v>
      </c>
      <c r="T38" s="13"/>
      <c r="U38" s="13"/>
      <c r="V38" s="13"/>
      <c r="W38" s="13"/>
    </row>
    <row r="39" spans="1:23">
      <c r="A39" s="17">
        <v>35</v>
      </c>
      <c r="B39" s="22" t="s">
        <v>1513</v>
      </c>
      <c r="C39" s="22" t="s">
        <v>1514</v>
      </c>
      <c r="D39" s="23">
        <v>3.22</v>
      </c>
      <c r="E39" s="17">
        <f t="shared" si="0"/>
        <v>56.7758186397985</v>
      </c>
      <c r="F39" s="17">
        <f t="shared" si="1"/>
        <v>40</v>
      </c>
      <c r="G39" s="18">
        <f t="shared" si="2"/>
        <v>0.540540540540541</v>
      </c>
      <c r="H39" s="24">
        <v>29</v>
      </c>
      <c r="I39" s="17">
        <f t="shared" si="3"/>
        <v>5.68627450980392</v>
      </c>
      <c r="J39" s="17">
        <f t="shared" si="4"/>
        <v>57</v>
      </c>
      <c r="K39" s="18">
        <f t="shared" si="5"/>
        <v>0.77027027027027</v>
      </c>
      <c r="L39" s="17">
        <v>0</v>
      </c>
      <c r="M39" s="17">
        <f t="shared" si="6"/>
        <v>0</v>
      </c>
      <c r="N39" s="17">
        <f t="shared" si="7"/>
        <v>16</v>
      </c>
      <c r="O39" s="18">
        <f t="shared" si="8"/>
        <v>0.216216216216216</v>
      </c>
      <c r="P39" s="17">
        <v>0</v>
      </c>
      <c r="Q39" s="17">
        <f t="shared" si="9"/>
        <v>62.4620931496024</v>
      </c>
      <c r="R39" s="17">
        <f t="shared" si="10"/>
        <v>51</v>
      </c>
      <c r="S39" s="18">
        <f t="shared" si="11"/>
        <v>0.689189189189189</v>
      </c>
      <c r="T39" s="13"/>
      <c r="U39" s="13"/>
      <c r="V39" s="13"/>
      <c r="W39" s="13"/>
    </row>
    <row r="40" spans="1:23">
      <c r="A40" s="17">
        <v>36</v>
      </c>
      <c r="B40" s="22" t="s">
        <v>1515</v>
      </c>
      <c r="C40" s="22" t="s">
        <v>1516</v>
      </c>
      <c r="D40" s="23">
        <v>3.14</v>
      </c>
      <c r="E40" s="17">
        <f t="shared" si="0"/>
        <v>55.3652392947103</v>
      </c>
      <c r="F40" s="17">
        <f t="shared" si="1"/>
        <v>45</v>
      </c>
      <c r="G40" s="18">
        <f t="shared" si="2"/>
        <v>0.608108108108108</v>
      </c>
      <c r="H40" s="24">
        <v>26</v>
      </c>
      <c r="I40" s="17">
        <f t="shared" si="3"/>
        <v>5.09803921568628</v>
      </c>
      <c r="J40" s="17">
        <f t="shared" si="4"/>
        <v>64</v>
      </c>
      <c r="K40" s="18">
        <f t="shared" si="5"/>
        <v>0.864864864864865</v>
      </c>
      <c r="L40" s="17">
        <v>0</v>
      </c>
      <c r="M40" s="17">
        <f t="shared" si="6"/>
        <v>0</v>
      </c>
      <c r="N40" s="17">
        <f t="shared" si="7"/>
        <v>16</v>
      </c>
      <c r="O40" s="18">
        <f t="shared" si="8"/>
        <v>0.216216216216216</v>
      </c>
      <c r="P40" s="17">
        <v>0</v>
      </c>
      <c r="Q40" s="17">
        <f t="shared" si="9"/>
        <v>60.4632785103966</v>
      </c>
      <c r="R40" s="17">
        <f t="shared" si="10"/>
        <v>55</v>
      </c>
      <c r="S40" s="18">
        <f t="shared" si="11"/>
        <v>0.743243243243243</v>
      </c>
      <c r="T40" s="13"/>
      <c r="U40" s="13"/>
      <c r="V40" s="13"/>
      <c r="W40" s="13"/>
    </row>
    <row r="41" spans="1:23">
      <c r="A41" s="17">
        <v>37</v>
      </c>
      <c r="B41" s="22" t="s">
        <v>1517</v>
      </c>
      <c r="C41" s="22" t="s">
        <v>1518</v>
      </c>
      <c r="D41" s="23">
        <v>2.4</v>
      </c>
      <c r="E41" s="17">
        <f t="shared" si="0"/>
        <v>42.3173803526448</v>
      </c>
      <c r="F41" s="17">
        <f t="shared" si="1"/>
        <v>72</v>
      </c>
      <c r="G41" s="18">
        <f t="shared" si="2"/>
        <v>0.972972972972973</v>
      </c>
      <c r="H41" s="24">
        <v>23</v>
      </c>
      <c r="I41" s="17">
        <f t="shared" si="3"/>
        <v>4.50980392156863</v>
      </c>
      <c r="J41" s="17">
        <f t="shared" si="4"/>
        <v>72</v>
      </c>
      <c r="K41" s="18">
        <f t="shared" si="5"/>
        <v>0.972972972972973</v>
      </c>
      <c r="L41" s="17">
        <v>0</v>
      </c>
      <c r="M41" s="17">
        <f t="shared" si="6"/>
        <v>0</v>
      </c>
      <c r="N41" s="17">
        <f t="shared" si="7"/>
        <v>16</v>
      </c>
      <c r="O41" s="18">
        <f t="shared" si="8"/>
        <v>0.216216216216216</v>
      </c>
      <c r="P41" s="17">
        <v>0</v>
      </c>
      <c r="Q41" s="17">
        <f t="shared" si="9"/>
        <v>46.8271842742134</v>
      </c>
      <c r="R41" s="17">
        <f t="shared" si="10"/>
        <v>71</v>
      </c>
      <c r="S41" s="18">
        <f t="shared" si="11"/>
        <v>0.959459459459459</v>
      </c>
      <c r="T41" s="13"/>
      <c r="U41" s="13"/>
      <c r="V41" s="13"/>
      <c r="W41" s="13"/>
    </row>
    <row r="42" spans="1:23">
      <c r="A42" s="17">
        <v>38</v>
      </c>
      <c r="B42" s="22" t="s">
        <v>1519</v>
      </c>
      <c r="C42" s="22" t="s">
        <v>1520</v>
      </c>
      <c r="D42" s="23">
        <v>3.52</v>
      </c>
      <c r="E42" s="17">
        <f t="shared" si="0"/>
        <v>62.0654911838791</v>
      </c>
      <c r="F42" s="17">
        <f t="shared" si="1"/>
        <v>16</v>
      </c>
      <c r="G42" s="18">
        <f t="shared" si="2"/>
        <v>0.216216216216216</v>
      </c>
      <c r="H42" s="24">
        <v>54</v>
      </c>
      <c r="I42" s="17">
        <f t="shared" si="3"/>
        <v>10.5882352941176</v>
      </c>
      <c r="J42" s="17">
        <f t="shared" si="4"/>
        <v>10</v>
      </c>
      <c r="K42" s="18">
        <f t="shared" si="5"/>
        <v>0.135135135135135</v>
      </c>
      <c r="L42" s="17">
        <v>0</v>
      </c>
      <c r="M42" s="17">
        <f t="shared" si="6"/>
        <v>0</v>
      </c>
      <c r="N42" s="17">
        <f t="shared" si="7"/>
        <v>16</v>
      </c>
      <c r="O42" s="18">
        <f t="shared" si="8"/>
        <v>0.216216216216216</v>
      </c>
      <c r="P42" s="17">
        <v>0</v>
      </c>
      <c r="Q42" s="17">
        <f t="shared" si="9"/>
        <v>72.6537264779967</v>
      </c>
      <c r="R42" s="17">
        <f t="shared" si="10"/>
        <v>15</v>
      </c>
      <c r="S42" s="18">
        <f t="shared" si="11"/>
        <v>0.202702702702703</v>
      </c>
      <c r="T42" s="13"/>
      <c r="U42" s="13"/>
      <c r="V42" s="13"/>
      <c r="W42" s="13"/>
    </row>
    <row r="43" spans="1:23">
      <c r="A43" s="17">
        <v>39</v>
      </c>
      <c r="B43" s="22" t="s">
        <v>1521</v>
      </c>
      <c r="C43" s="22" t="s">
        <v>1522</v>
      </c>
      <c r="D43" s="23">
        <v>3.65</v>
      </c>
      <c r="E43" s="17">
        <f t="shared" si="0"/>
        <v>64.3576826196473</v>
      </c>
      <c r="F43" s="17">
        <f t="shared" si="1"/>
        <v>11</v>
      </c>
      <c r="G43" s="18">
        <f t="shared" si="2"/>
        <v>0.148648648648649</v>
      </c>
      <c r="H43" s="24">
        <v>28</v>
      </c>
      <c r="I43" s="17">
        <f t="shared" si="3"/>
        <v>5.49019607843137</v>
      </c>
      <c r="J43" s="17">
        <f t="shared" si="4"/>
        <v>61</v>
      </c>
      <c r="K43" s="18">
        <f t="shared" si="5"/>
        <v>0.824324324324324</v>
      </c>
      <c r="L43" s="17">
        <v>0</v>
      </c>
      <c r="M43" s="17">
        <f t="shared" si="6"/>
        <v>0</v>
      </c>
      <c r="N43" s="17">
        <f t="shared" si="7"/>
        <v>16</v>
      </c>
      <c r="O43" s="18">
        <f t="shared" si="8"/>
        <v>0.216216216216216</v>
      </c>
      <c r="P43" s="17">
        <v>0</v>
      </c>
      <c r="Q43" s="17">
        <f t="shared" si="9"/>
        <v>69.8478786980787</v>
      </c>
      <c r="R43" s="17">
        <f t="shared" si="10"/>
        <v>22</v>
      </c>
      <c r="S43" s="18">
        <f t="shared" si="11"/>
        <v>0.297297297297297</v>
      </c>
      <c r="T43" s="13"/>
      <c r="U43" s="13"/>
      <c r="V43" s="13"/>
      <c r="W43" s="13"/>
    </row>
    <row r="44" spans="1:23">
      <c r="A44" s="17">
        <v>40</v>
      </c>
      <c r="B44" s="22" t="s">
        <v>1523</v>
      </c>
      <c r="C44" s="22" t="s">
        <v>1524</v>
      </c>
      <c r="D44" s="23">
        <v>3.2</v>
      </c>
      <c r="E44" s="17">
        <f t="shared" si="0"/>
        <v>56.4231738035265</v>
      </c>
      <c r="F44" s="17">
        <f t="shared" si="1"/>
        <v>41</v>
      </c>
      <c r="G44" s="18">
        <f t="shared" si="2"/>
        <v>0.554054054054054</v>
      </c>
      <c r="H44" s="24">
        <v>46</v>
      </c>
      <c r="I44" s="17">
        <f t="shared" si="3"/>
        <v>9.01960784313725</v>
      </c>
      <c r="J44" s="17">
        <f t="shared" si="4"/>
        <v>26</v>
      </c>
      <c r="K44" s="18">
        <f t="shared" si="5"/>
        <v>0.351351351351351</v>
      </c>
      <c r="L44" s="17">
        <v>0</v>
      </c>
      <c r="M44" s="17">
        <f t="shared" si="6"/>
        <v>0</v>
      </c>
      <c r="N44" s="17">
        <f t="shared" si="7"/>
        <v>16</v>
      </c>
      <c r="O44" s="18">
        <f t="shared" si="8"/>
        <v>0.216216216216216</v>
      </c>
      <c r="P44" s="17">
        <v>0</v>
      </c>
      <c r="Q44" s="17">
        <f t="shared" si="9"/>
        <v>65.4427816466637</v>
      </c>
      <c r="R44" s="17">
        <f t="shared" si="10"/>
        <v>32</v>
      </c>
      <c r="S44" s="18">
        <f t="shared" si="11"/>
        <v>0.432432432432432</v>
      </c>
      <c r="T44" s="13"/>
      <c r="U44" s="13"/>
      <c r="V44" s="13"/>
      <c r="W44" s="13"/>
    </row>
    <row r="45" spans="1:23">
      <c r="A45" s="17">
        <v>41</v>
      </c>
      <c r="B45" s="22" t="s">
        <v>1525</v>
      </c>
      <c r="C45" s="22" t="s">
        <v>1526</v>
      </c>
      <c r="D45" s="23">
        <v>3.02</v>
      </c>
      <c r="E45" s="17">
        <f t="shared" si="0"/>
        <v>53.2493702770781</v>
      </c>
      <c r="F45" s="17">
        <f t="shared" si="1"/>
        <v>55</v>
      </c>
      <c r="G45" s="18">
        <f t="shared" si="2"/>
        <v>0.743243243243243</v>
      </c>
      <c r="H45" s="24">
        <v>26</v>
      </c>
      <c r="I45" s="17">
        <f t="shared" si="3"/>
        <v>5.09803921568628</v>
      </c>
      <c r="J45" s="17">
        <f t="shared" si="4"/>
        <v>64</v>
      </c>
      <c r="K45" s="18">
        <f t="shared" si="5"/>
        <v>0.864864864864865</v>
      </c>
      <c r="L45" s="17">
        <v>0</v>
      </c>
      <c r="M45" s="17">
        <f t="shared" si="6"/>
        <v>0</v>
      </c>
      <c r="N45" s="17">
        <f t="shared" si="7"/>
        <v>16</v>
      </c>
      <c r="O45" s="18">
        <f t="shared" si="8"/>
        <v>0.216216216216216</v>
      </c>
      <c r="P45" s="17">
        <v>0</v>
      </c>
      <c r="Q45" s="17">
        <f t="shared" si="9"/>
        <v>58.3474094927644</v>
      </c>
      <c r="R45" s="17">
        <f t="shared" si="10"/>
        <v>64</v>
      </c>
      <c r="S45" s="18">
        <f t="shared" si="11"/>
        <v>0.864864864864865</v>
      </c>
      <c r="T45" s="13"/>
      <c r="U45" s="13"/>
      <c r="V45" s="13"/>
      <c r="W45" s="13"/>
    </row>
    <row r="46" spans="1:23">
      <c r="A46" s="17">
        <v>42</v>
      </c>
      <c r="B46" s="22" t="s">
        <v>1527</v>
      </c>
      <c r="C46" s="22" t="s">
        <v>1528</v>
      </c>
      <c r="D46" s="23">
        <v>3.52</v>
      </c>
      <c r="E46" s="17">
        <f t="shared" si="0"/>
        <v>62.0654911838791</v>
      </c>
      <c r="F46" s="17">
        <f t="shared" si="1"/>
        <v>16</v>
      </c>
      <c r="G46" s="18">
        <f t="shared" si="2"/>
        <v>0.216216216216216</v>
      </c>
      <c r="H46" s="24">
        <v>53</v>
      </c>
      <c r="I46" s="17">
        <f t="shared" si="3"/>
        <v>10.3921568627451</v>
      </c>
      <c r="J46" s="17">
        <f t="shared" si="4"/>
        <v>12</v>
      </c>
      <c r="K46" s="18">
        <f t="shared" si="5"/>
        <v>0.162162162162162</v>
      </c>
      <c r="L46" s="17">
        <v>0</v>
      </c>
      <c r="M46" s="17">
        <f t="shared" si="6"/>
        <v>0</v>
      </c>
      <c r="N46" s="17">
        <f t="shared" si="7"/>
        <v>16</v>
      </c>
      <c r="O46" s="18">
        <f t="shared" si="8"/>
        <v>0.216216216216216</v>
      </c>
      <c r="P46" s="17">
        <v>0</v>
      </c>
      <c r="Q46" s="17">
        <f t="shared" si="9"/>
        <v>72.4576480466242</v>
      </c>
      <c r="R46" s="17">
        <f t="shared" si="10"/>
        <v>16</v>
      </c>
      <c r="S46" s="18">
        <f t="shared" si="11"/>
        <v>0.216216216216216</v>
      </c>
      <c r="T46" s="13"/>
      <c r="U46" s="13"/>
      <c r="V46" s="13"/>
      <c r="W46" s="13"/>
    </row>
    <row r="47" spans="1:23">
      <c r="A47" s="17">
        <v>43</v>
      </c>
      <c r="B47" s="22" t="s">
        <v>1529</v>
      </c>
      <c r="C47" s="22" t="s">
        <v>1530</v>
      </c>
      <c r="D47" s="23">
        <v>3.27</v>
      </c>
      <c r="E47" s="17">
        <f t="shared" si="0"/>
        <v>57.6574307304786</v>
      </c>
      <c r="F47" s="17">
        <f t="shared" si="1"/>
        <v>32</v>
      </c>
      <c r="G47" s="18">
        <f t="shared" si="2"/>
        <v>0.432432432432432</v>
      </c>
      <c r="H47" s="24">
        <v>26</v>
      </c>
      <c r="I47" s="17">
        <f t="shared" si="3"/>
        <v>5.09803921568628</v>
      </c>
      <c r="J47" s="17">
        <f t="shared" si="4"/>
        <v>64</v>
      </c>
      <c r="K47" s="18">
        <f t="shared" si="5"/>
        <v>0.864864864864865</v>
      </c>
      <c r="L47" s="17">
        <v>0</v>
      </c>
      <c r="M47" s="17">
        <f t="shared" si="6"/>
        <v>0</v>
      </c>
      <c r="N47" s="17">
        <f t="shared" si="7"/>
        <v>16</v>
      </c>
      <c r="O47" s="18">
        <f t="shared" si="8"/>
        <v>0.216216216216216</v>
      </c>
      <c r="P47" s="17">
        <v>0</v>
      </c>
      <c r="Q47" s="17">
        <f t="shared" si="9"/>
        <v>62.7554699461649</v>
      </c>
      <c r="R47" s="17">
        <f t="shared" si="10"/>
        <v>49</v>
      </c>
      <c r="S47" s="18">
        <f t="shared" si="11"/>
        <v>0.662162162162162</v>
      </c>
      <c r="T47" s="13"/>
      <c r="U47" s="13"/>
      <c r="V47" s="13"/>
      <c r="W47" s="13"/>
    </row>
    <row r="48" spans="1:23">
      <c r="A48" s="17">
        <v>44</v>
      </c>
      <c r="B48" s="22" t="s">
        <v>1531</v>
      </c>
      <c r="C48" s="22" t="s">
        <v>1532</v>
      </c>
      <c r="D48" s="23">
        <v>3.37</v>
      </c>
      <c r="E48" s="17">
        <f t="shared" si="0"/>
        <v>59.4206549118388</v>
      </c>
      <c r="F48" s="17">
        <f t="shared" si="1"/>
        <v>26</v>
      </c>
      <c r="G48" s="18">
        <f t="shared" si="2"/>
        <v>0.351351351351351</v>
      </c>
      <c r="H48" s="24">
        <v>52</v>
      </c>
      <c r="I48" s="17">
        <f t="shared" si="3"/>
        <v>10.1960784313726</v>
      </c>
      <c r="J48" s="17">
        <f t="shared" si="4"/>
        <v>14</v>
      </c>
      <c r="K48" s="18">
        <f t="shared" si="5"/>
        <v>0.189189189189189</v>
      </c>
      <c r="L48" s="17">
        <v>0</v>
      </c>
      <c r="M48" s="17">
        <f t="shared" si="6"/>
        <v>0</v>
      </c>
      <c r="N48" s="17">
        <f t="shared" si="7"/>
        <v>16</v>
      </c>
      <c r="O48" s="18">
        <f t="shared" si="8"/>
        <v>0.216216216216216</v>
      </c>
      <c r="P48" s="17">
        <v>0</v>
      </c>
      <c r="Q48" s="17">
        <f t="shared" si="9"/>
        <v>69.6167333432114</v>
      </c>
      <c r="R48" s="17">
        <f t="shared" si="10"/>
        <v>25</v>
      </c>
      <c r="S48" s="18">
        <f t="shared" si="11"/>
        <v>0.337837837837838</v>
      </c>
      <c r="T48" s="13"/>
      <c r="U48" s="13"/>
      <c r="V48" s="13"/>
      <c r="W48" s="13"/>
    </row>
    <row r="49" spans="1:23">
      <c r="A49" s="17">
        <v>45</v>
      </c>
      <c r="B49" s="22" t="s">
        <v>1533</v>
      </c>
      <c r="C49" s="22" t="s">
        <v>1534</v>
      </c>
      <c r="D49" s="23">
        <v>3.63</v>
      </c>
      <c r="E49" s="17">
        <f t="shared" si="0"/>
        <v>64.0050377833753</v>
      </c>
      <c r="F49" s="17">
        <f t="shared" si="1"/>
        <v>13</v>
      </c>
      <c r="G49" s="18">
        <f t="shared" si="2"/>
        <v>0.175675675675676</v>
      </c>
      <c r="H49" s="24">
        <v>75</v>
      </c>
      <c r="I49" s="17">
        <f t="shared" si="3"/>
        <v>14.7058823529412</v>
      </c>
      <c r="J49" s="17">
        <f t="shared" si="4"/>
        <v>2</v>
      </c>
      <c r="K49" s="18">
        <f t="shared" si="5"/>
        <v>0.027027027027027</v>
      </c>
      <c r="L49" s="17">
        <v>29.1</v>
      </c>
      <c r="M49" s="17">
        <f t="shared" si="6"/>
        <v>29.1</v>
      </c>
      <c r="N49" s="17">
        <f t="shared" si="7"/>
        <v>2</v>
      </c>
      <c r="O49" s="18">
        <f t="shared" si="8"/>
        <v>0.027027027027027</v>
      </c>
      <c r="P49" s="17">
        <v>0</v>
      </c>
      <c r="Q49" s="17">
        <f t="shared" si="9"/>
        <v>107.810920136316</v>
      </c>
      <c r="R49" s="17">
        <f t="shared" si="10"/>
        <v>2</v>
      </c>
      <c r="S49" s="18">
        <f t="shared" si="11"/>
        <v>0.027027027027027</v>
      </c>
      <c r="T49" s="13"/>
      <c r="U49" s="13"/>
      <c r="V49" s="13"/>
      <c r="W49" s="13"/>
    </row>
    <row r="50" spans="1:23">
      <c r="A50" s="17">
        <v>46</v>
      </c>
      <c r="B50" s="22" t="s">
        <v>1535</v>
      </c>
      <c r="C50" s="22" t="s">
        <v>1536</v>
      </c>
      <c r="D50" s="23">
        <v>2.95</v>
      </c>
      <c r="E50" s="17">
        <f t="shared" si="0"/>
        <v>52.015113350126</v>
      </c>
      <c r="F50" s="17">
        <f t="shared" si="1"/>
        <v>56</v>
      </c>
      <c r="G50" s="18">
        <f t="shared" si="2"/>
        <v>0.756756756756757</v>
      </c>
      <c r="H50" s="24">
        <v>35</v>
      </c>
      <c r="I50" s="17">
        <f t="shared" si="3"/>
        <v>6.86274509803922</v>
      </c>
      <c r="J50" s="17">
        <f t="shared" si="4"/>
        <v>47</v>
      </c>
      <c r="K50" s="18">
        <f t="shared" si="5"/>
        <v>0.635135135135135</v>
      </c>
      <c r="L50" s="17">
        <v>0</v>
      </c>
      <c r="M50" s="17">
        <f t="shared" si="6"/>
        <v>0</v>
      </c>
      <c r="N50" s="17">
        <f t="shared" si="7"/>
        <v>16</v>
      </c>
      <c r="O50" s="18">
        <f t="shared" si="8"/>
        <v>0.216216216216216</v>
      </c>
      <c r="P50" s="17">
        <v>0</v>
      </c>
      <c r="Q50" s="17">
        <f t="shared" si="9"/>
        <v>58.8778584481652</v>
      </c>
      <c r="R50" s="17">
        <f t="shared" si="10"/>
        <v>63</v>
      </c>
      <c r="S50" s="18">
        <f t="shared" si="11"/>
        <v>0.851351351351351</v>
      </c>
      <c r="T50" s="13"/>
      <c r="U50" s="13"/>
      <c r="V50" s="13"/>
      <c r="W50" s="13"/>
    </row>
    <row r="51" spans="1:23">
      <c r="A51" s="17">
        <v>47</v>
      </c>
      <c r="B51" s="22" t="s">
        <v>1537</v>
      </c>
      <c r="C51" s="22" t="s">
        <v>1538</v>
      </c>
      <c r="D51" s="23">
        <v>3.33</v>
      </c>
      <c r="E51" s="17">
        <f t="shared" si="0"/>
        <v>58.7153652392947</v>
      </c>
      <c r="F51" s="17">
        <f t="shared" si="1"/>
        <v>29</v>
      </c>
      <c r="G51" s="18">
        <f t="shared" si="2"/>
        <v>0.391891891891892</v>
      </c>
      <c r="H51" s="24">
        <v>50</v>
      </c>
      <c r="I51" s="17">
        <f t="shared" si="3"/>
        <v>9.80392156862745</v>
      </c>
      <c r="J51" s="17">
        <f t="shared" si="4"/>
        <v>20</v>
      </c>
      <c r="K51" s="18">
        <f t="shared" si="5"/>
        <v>0.27027027027027</v>
      </c>
      <c r="L51" s="17">
        <v>0</v>
      </c>
      <c r="M51" s="17">
        <f t="shared" si="6"/>
        <v>0</v>
      </c>
      <c r="N51" s="17">
        <f t="shared" si="7"/>
        <v>16</v>
      </c>
      <c r="O51" s="18">
        <f t="shared" si="8"/>
        <v>0.216216216216216</v>
      </c>
      <c r="P51" s="17">
        <v>0</v>
      </c>
      <c r="Q51" s="17">
        <f t="shared" si="9"/>
        <v>68.5192868079221</v>
      </c>
      <c r="R51" s="17">
        <f t="shared" si="10"/>
        <v>27</v>
      </c>
      <c r="S51" s="18">
        <f t="shared" si="11"/>
        <v>0.364864864864865</v>
      </c>
      <c r="T51" s="13"/>
      <c r="U51" s="13"/>
      <c r="V51" s="13"/>
      <c r="W51" s="13"/>
    </row>
    <row r="52" spans="1:23">
      <c r="A52" s="17">
        <v>48</v>
      </c>
      <c r="B52" s="22" t="s">
        <v>1539</v>
      </c>
      <c r="C52" s="22" t="s">
        <v>1540</v>
      </c>
      <c r="D52" s="23">
        <v>3.15</v>
      </c>
      <c r="E52" s="17">
        <f t="shared" si="0"/>
        <v>55.5415617128463</v>
      </c>
      <c r="F52" s="17">
        <f t="shared" si="1"/>
        <v>43</v>
      </c>
      <c r="G52" s="18">
        <f t="shared" si="2"/>
        <v>0.581081081081081</v>
      </c>
      <c r="H52" s="24">
        <v>47</v>
      </c>
      <c r="I52" s="17">
        <f t="shared" si="3"/>
        <v>9.2156862745098</v>
      </c>
      <c r="J52" s="17">
        <f t="shared" si="4"/>
        <v>23</v>
      </c>
      <c r="K52" s="18">
        <f t="shared" si="5"/>
        <v>0.310810810810811</v>
      </c>
      <c r="L52" s="17">
        <v>0</v>
      </c>
      <c r="M52" s="17">
        <f t="shared" si="6"/>
        <v>0</v>
      </c>
      <c r="N52" s="17">
        <f t="shared" si="7"/>
        <v>16</v>
      </c>
      <c r="O52" s="18">
        <f t="shared" si="8"/>
        <v>0.216216216216216</v>
      </c>
      <c r="P52" s="17">
        <v>0</v>
      </c>
      <c r="Q52" s="17">
        <f t="shared" si="9"/>
        <v>64.7572479873561</v>
      </c>
      <c r="R52" s="17">
        <f t="shared" si="10"/>
        <v>37</v>
      </c>
      <c r="S52" s="18">
        <f t="shared" si="11"/>
        <v>0.5</v>
      </c>
      <c r="T52" s="13"/>
      <c r="U52" s="13"/>
      <c r="V52" s="13"/>
      <c r="W52" s="13"/>
    </row>
    <row r="53" spans="1:23">
      <c r="A53" s="17">
        <v>49</v>
      </c>
      <c r="B53" s="22" t="s">
        <v>1541</v>
      </c>
      <c r="C53" s="22" t="s">
        <v>1542</v>
      </c>
      <c r="D53" s="23">
        <v>2.79</v>
      </c>
      <c r="E53" s="17">
        <f t="shared" si="0"/>
        <v>49.1939546599496</v>
      </c>
      <c r="F53" s="17">
        <f t="shared" si="1"/>
        <v>65</v>
      </c>
      <c r="G53" s="18">
        <f t="shared" si="2"/>
        <v>0.878378378378378</v>
      </c>
      <c r="H53" s="24">
        <v>52</v>
      </c>
      <c r="I53" s="17">
        <f t="shared" si="3"/>
        <v>10.1960784313726</v>
      </c>
      <c r="J53" s="17">
        <f t="shared" si="4"/>
        <v>14</v>
      </c>
      <c r="K53" s="18">
        <f t="shared" si="5"/>
        <v>0.189189189189189</v>
      </c>
      <c r="L53" s="17">
        <v>0</v>
      </c>
      <c r="M53" s="17">
        <f t="shared" si="6"/>
        <v>0</v>
      </c>
      <c r="N53" s="17">
        <f t="shared" si="7"/>
        <v>16</v>
      </c>
      <c r="O53" s="18">
        <f t="shared" si="8"/>
        <v>0.216216216216216</v>
      </c>
      <c r="P53" s="17">
        <v>0</v>
      </c>
      <c r="Q53" s="17">
        <f t="shared" si="9"/>
        <v>59.3900330913222</v>
      </c>
      <c r="R53" s="17">
        <f t="shared" si="10"/>
        <v>61</v>
      </c>
      <c r="S53" s="18">
        <f t="shared" si="11"/>
        <v>0.824324324324324</v>
      </c>
      <c r="T53" s="13"/>
      <c r="U53" s="13"/>
      <c r="V53" s="13"/>
      <c r="W53" s="13"/>
    </row>
    <row r="54" spans="1:23">
      <c r="A54" s="17">
        <v>50</v>
      </c>
      <c r="B54" s="22" t="s">
        <v>1543</v>
      </c>
      <c r="C54" s="22" t="s">
        <v>1544</v>
      </c>
      <c r="D54" s="23">
        <v>3.13</v>
      </c>
      <c r="E54" s="17">
        <f t="shared" si="0"/>
        <v>55.1889168765743</v>
      </c>
      <c r="F54" s="17">
        <f t="shared" si="1"/>
        <v>47</v>
      </c>
      <c r="G54" s="18">
        <f t="shared" si="2"/>
        <v>0.635135135135135</v>
      </c>
      <c r="H54" s="24">
        <v>41</v>
      </c>
      <c r="I54" s="17">
        <f t="shared" si="3"/>
        <v>8.03921568627451</v>
      </c>
      <c r="J54" s="17">
        <f t="shared" si="4"/>
        <v>40</v>
      </c>
      <c r="K54" s="18">
        <f t="shared" si="5"/>
        <v>0.540540540540541</v>
      </c>
      <c r="L54" s="17">
        <v>0</v>
      </c>
      <c r="M54" s="17">
        <f t="shared" si="6"/>
        <v>0</v>
      </c>
      <c r="N54" s="17">
        <f t="shared" si="7"/>
        <v>16</v>
      </c>
      <c r="O54" s="18">
        <f t="shared" si="8"/>
        <v>0.216216216216216</v>
      </c>
      <c r="P54" s="17">
        <v>0</v>
      </c>
      <c r="Q54" s="17">
        <f t="shared" si="9"/>
        <v>63.2281325628488</v>
      </c>
      <c r="R54" s="17">
        <f t="shared" si="10"/>
        <v>45</v>
      </c>
      <c r="S54" s="18">
        <f t="shared" si="11"/>
        <v>0.608108108108108</v>
      </c>
      <c r="T54" s="13"/>
      <c r="U54" s="13"/>
      <c r="V54" s="13"/>
      <c r="W54" s="13"/>
    </row>
    <row r="55" spans="1:23">
      <c r="A55" s="17">
        <v>51</v>
      </c>
      <c r="B55" s="22" t="s">
        <v>1545</v>
      </c>
      <c r="C55" s="22" t="s">
        <v>1546</v>
      </c>
      <c r="D55" s="23">
        <v>3.11</v>
      </c>
      <c r="E55" s="17">
        <f t="shared" si="0"/>
        <v>54.8362720403023</v>
      </c>
      <c r="F55" s="17">
        <f t="shared" si="1"/>
        <v>48</v>
      </c>
      <c r="G55" s="18">
        <f t="shared" si="2"/>
        <v>0.648648648648649</v>
      </c>
      <c r="H55" s="24">
        <v>42</v>
      </c>
      <c r="I55" s="17">
        <f t="shared" si="3"/>
        <v>8.23529411764706</v>
      </c>
      <c r="J55" s="17">
        <f t="shared" si="4"/>
        <v>36</v>
      </c>
      <c r="K55" s="18">
        <f t="shared" si="5"/>
        <v>0.486486486486487</v>
      </c>
      <c r="L55" s="17">
        <v>0</v>
      </c>
      <c r="M55" s="17">
        <f t="shared" si="6"/>
        <v>0</v>
      </c>
      <c r="N55" s="17">
        <f t="shared" si="7"/>
        <v>16</v>
      </c>
      <c r="O55" s="18">
        <f t="shared" si="8"/>
        <v>0.216216216216216</v>
      </c>
      <c r="P55" s="17">
        <v>0</v>
      </c>
      <c r="Q55" s="17">
        <f t="shared" si="9"/>
        <v>63.0715661579494</v>
      </c>
      <c r="R55" s="17">
        <f t="shared" si="10"/>
        <v>46</v>
      </c>
      <c r="S55" s="18">
        <f t="shared" si="11"/>
        <v>0.621621621621622</v>
      </c>
      <c r="T55" s="13"/>
      <c r="U55" s="13"/>
      <c r="V55" s="13"/>
      <c r="W55" s="13"/>
    </row>
    <row r="56" spans="1:23">
      <c r="A56" s="17">
        <v>52</v>
      </c>
      <c r="B56" s="22" t="s">
        <v>1547</v>
      </c>
      <c r="C56" s="22" t="s">
        <v>1548</v>
      </c>
      <c r="D56" s="23">
        <v>2.43</v>
      </c>
      <c r="E56" s="17">
        <f t="shared" si="0"/>
        <v>42.8463476070529</v>
      </c>
      <c r="F56" s="17">
        <f t="shared" si="1"/>
        <v>71</v>
      </c>
      <c r="G56" s="18">
        <f t="shared" si="2"/>
        <v>0.959459459459459</v>
      </c>
      <c r="H56" s="24">
        <v>16</v>
      </c>
      <c r="I56" s="17">
        <f t="shared" si="3"/>
        <v>3.13725490196078</v>
      </c>
      <c r="J56" s="17">
        <f t="shared" si="4"/>
        <v>74</v>
      </c>
      <c r="K56" s="18">
        <f t="shared" si="5"/>
        <v>1</v>
      </c>
      <c r="L56" s="17">
        <v>0</v>
      </c>
      <c r="M56" s="17">
        <f t="shared" si="6"/>
        <v>0</v>
      </c>
      <c r="N56" s="17">
        <f t="shared" si="7"/>
        <v>16</v>
      </c>
      <c r="O56" s="18">
        <f t="shared" si="8"/>
        <v>0.216216216216216</v>
      </c>
      <c r="P56" s="17">
        <v>0</v>
      </c>
      <c r="Q56" s="17">
        <f t="shared" si="9"/>
        <v>45.9836025090137</v>
      </c>
      <c r="R56" s="17">
        <f t="shared" si="10"/>
        <v>73</v>
      </c>
      <c r="S56" s="18">
        <f t="shared" si="11"/>
        <v>0.986486486486487</v>
      </c>
      <c r="T56" s="13"/>
      <c r="U56" s="13"/>
      <c r="V56" s="13"/>
      <c r="W56" s="13"/>
    </row>
    <row r="57" spans="1:23">
      <c r="A57" s="17">
        <v>53</v>
      </c>
      <c r="B57" s="22" t="s">
        <v>1549</v>
      </c>
      <c r="C57" s="22" t="s">
        <v>1550</v>
      </c>
      <c r="D57" s="23">
        <v>3.08</v>
      </c>
      <c r="E57" s="17">
        <f t="shared" si="0"/>
        <v>54.3073047858942</v>
      </c>
      <c r="F57" s="17">
        <f t="shared" si="1"/>
        <v>49</v>
      </c>
      <c r="G57" s="18">
        <f t="shared" si="2"/>
        <v>0.662162162162162</v>
      </c>
      <c r="H57" s="24">
        <v>50</v>
      </c>
      <c r="I57" s="17">
        <f t="shared" si="3"/>
        <v>9.80392156862745</v>
      </c>
      <c r="J57" s="17">
        <f t="shared" si="4"/>
        <v>20</v>
      </c>
      <c r="K57" s="18">
        <f t="shared" si="5"/>
        <v>0.27027027027027</v>
      </c>
      <c r="L57" s="17">
        <v>0</v>
      </c>
      <c r="M57" s="17">
        <f t="shared" si="6"/>
        <v>0</v>
      </c>
      <c r="N57" s="17">
        <f t="shared" si="7"/>
        <v>16</v>
      </c>
      <c r="O57" s="18">
        <f t="shared" si="8"/>
        <v>0.216216216216216</v>
      </c>
      <c r="P57" s="17">
        <v>0</v>
      </c>
      <c r="Q57" s="17">
        <f t="shared" si="9"/>
        <v>64.1112263545216</v>
      </c>
      <c r="R57" s="17">
        <f t="shared" si="10"/>
        <v>39</v>
      </c>
      <c r="S57" s="18">
        <f t="shared" si="11"/>
        <v>0.527027027027027</v>
      </c>
      <c r="T57" s="13"/>
      <c r="U57" s="13"/>
      <c r="V57" s="13"/>
      <c r="W57" s="13"/>
    </row>
    <row r="58" spans="1:23">
      <c r="A58" s="17">
        <v>54</v>
      </c>
      <c r="B58" s="22" t="s">
        <v>1551</v>
      </c>
      <c r="C58" s="22" t="s">
        <v>1552</v>
      </c>
      <c r="D58" s="23">
        <v>3.97</v>
      </c>
      <c r="E58" s="17">
        <f t="shared" si="0"/>
        <v>70</v>
      </c>
      <c r="F58" s="17">
        <f t="shared" si="1"/>
        <v>1</v>
      </c>
      <c r="G58" s="18">
        <f t="shared" si="2"/>
        <v>0.0135135135135135</v>
      </c>
      <c r="H58" s="24">
        <v>47</v>
      </c>
      <c r="I58" s="17">
        <f t="shared" si="3"/>
        <v>9.2156862745098</v>
      </c>
      <c r="J58" s="17">
        <f t="shared" si="4"/>
        <v>23</v>
      </c>
      <c r="K58" s="18">
        <f t="shared" si="5"/>
        <v>0.310810810810811</v>
      </c>
      <c r="L58" s="17">
        <v>15.7</v>
      </c>
      <c r="M58" s="17">
        <f t="shared" si="6"/>
        <v>15.7</v>
      </c>
      <c r="N58" s="17">
        <f t="shared" si="7"/>
        <v>9</v>
      </c>
      <c r="O58" s="18">
        <f t="shared" si="8"/>
        <v>0.121621621621622</v>
      </c>
      <c r="P58" s="17">
        <v>0</v>
      </c>
      <c r="Q58" s="17">
        <f t="shared" si="9"/>
        <v>94.9156862745098</v>
      </c>
      <c r="R58" s="17">
        <f t="shared" si="10"/>
        <v>6</v>
      </c>
      <c r="S58" s="18">
        <f t="shared" si="11"/>
        <v>0.0810810810810811</v>
      </c>
      <c r="T58" s="13"/>
      <c r="U58" s="13"/>
      <c r="V58" s="13"/>
      <c r="W58" s="13"/>
    </row>
    <row r="59" spans="1:23">
      <c r="A59" s="17">
        <v>55</v>
      </c>
      <c r="B59" s="22" t="s">
        <v>1553</v>
      </c>
      <c r="C59" s="22" t="s">
        <v>1554</v>
      </c>
      <c r="D59" s="23">
        <v>3.83</v>
      </c>
      <c r="E59" s="17">
        <f t="shared" si="0"/>
        <v>67.5314861460957</v>
      </c>
      <c r="F59" s="17">
        <f t="shared" si="1"/>
        <v>4</v>
      </c>
      <c r="G59" s="18">
        <f t="shared" si="2"/>
        <v>0.0540540540540541</v>
      </c>
      <c r="H59" s="24">
        <v>55</v>
      </c>
      <c r="I59" s="17">
        <f t="shared" si="3"/>
        <v>10.7843137254902</v>
      </c>
      <c r="J59" s="17">
        <f t="shared" si="4"/>
        <v>7</v>
      </c>
      <c r="K59" s="18">
        <f t="shared" si="5"/>
        <v>0.0945945945945946</v>
      </c>
      <c r="L59" s="17">
        <v>0</v>
      </c>
      <c r="M59" s="17">
        <f t="shared" si="6"/>
        <v>0</v>
      </c>
      <c r="N59" s="17">
        <f t="shared" si="7"/>
        <v>16</v>
      </c>
      <c r="O59" s="18">
        <f t="shared" si="8"/>
        <v>0.216216216216216</v>
      </c>
      <c r="P59" s="17">
        <v>0</v>
      </c>
      <c r="Q59" s="17">
        <f t="shared" si="9"/>
        <v>78.3157998715859</v>
      </c>
      <c r="R59" s="17">
        <f t="shared" si="10"/>
        <v>12</v>
      </c>
      <c r="S59" s="18">
        <f t="shared" si="11"/>
        <v>0.162162162162162</v>
      </c>
      <c r="T59" s="13"/>
      <c r="U59" s="13"/>
      <c r="V59" s="13"/>
      <c r="W59" s="13"/>
    </row>
    <row r="60" spans="1:23">
      <c r="A60" s="17">
        <v>56</v>
      </c>
      <c r="B60" s="22" t="s">
        <v>1555</v>
      </c>
      <c r="C60" s="22" t="s">
        <v>1556</v>
      </c>
      <c r="D60" s="23">
        <v>3.84</v>
      </c>
      <c r="E60" s="17">
        <f t="shared" si="0"/>
        <v>67.7078085642317</v>
      </c>
      <c r="F60" s="17">
        <f t="shared" si="1"/>
        <v>3</v>
      </c>
      <c r="G60" s="18">
        <f t="shared" si="2"/>
        <v>0.0405405405405405</v>
      </c>
      <c r="H60" s="24">
        <v>55</v>
      </c>
      <c r="I60" s="17">
        <f t="shared" si="3"/>
        <v>10.7843137254902</v>
      </c>
      <c r="J60" s="17">
        <f t="shared" si="4"/>
        <v>7</v>
      </c>
      <c r="K60" s="18">
        <f t="shared" si="5"/>
        <v>0.0945945945945946</v>
      </c>
      <c r="L60" s="17">
        <v>22.6</v>
      </c>
      <c r="M60" s="17">
        <f t="shared" si="6"/>
        <v>22.6</v>
      </c>
      <c r="N60" s="17">
        <f t="shared" si="7"/>
        <v>6</v>
      </c>
      <c r="O60" s="18">
        <f t="shared" si="8"/>
        <v>0.0810810810810811</v>
      </c>
      <c r="P60" s="17">
        <v>0</v>
      </c>
      <c r="Q60" s="17">
        <f t="shared" si="9"/>
        <v>101.092122289722</v>
      </c>
      <c r="R60" s="17">
        <f t="shared" si="10"/>
        <v>5</v>
      </c>
      <c r="S60" s="18">
        <f t="shared" si="11"/>
        <v>0.0675675675675676</v>
      </c>
      <c r="T60" s="13"/>
      <c r="U60" s="13"/>
      <c r="V60" s="13"/>
      <c r="W60" s="13"/>
    </row>
    <row r="61" spans="1:23">
      <c r="A61" s="17">
        <v>57</v>
      </c>
      <c r="B61" s="22" t="s">
        <v>1557</v>
      </c>
      <c r="C61" s="22" t="s">
        <v>1558</v>
      </c>
      <c r="D61" s="23">
        <v>3.39</v>
      </c>
      <c r="E61" s="17">
        <f t="shared" si="0"/>
        <v>59.7732997481108</v>
      </c>
      <c r="F61" s="17">
        <f t="shared" si="1"/>
        <v>24</v>
      </c>
      <c r="G61" s="18">
        <f t="shared" si="2"/>
        <v>0.324324324324324</v>
      </c>
      <c r="H61" s="24">
        <v>31</v>
      </c>
      <c r="I61" s="17">
        <f t="shared" si="3"/>
        <v>6.07843137254902</v>
      </c>
      <c r="J61" s="17">
        <f t="shared" si="4"/>
        <v>52</v>
      </c>
      <c r="K61" s="18">
        <f t="shared" si="5"/>
        <v>0.702702702702703</v>
      </c>
      <c r="L61" s="17">
        <v>0</v>
      </c>
      <c r="M61" s="17">
        <f t="shared" si="6"/>
        <v>0</v>
      </c>
      <c r="N61" s="17">
        <f t="shared" si="7"/>
        <v>16</v>
      </c>
      <c r="O61" s="18">
        <f t="shared" si="8"/>
        <v>0.216216216216216</v>
      </c>
      <c r="P61" s="17">
        <v>0</v>
      </c>
      <c r="Q61" s="17">
        <f t="shared" si="9"/>
        <v>65.8517311206598</v>
      </c>
      <c r="R61" s="17">
        <f t="shared" si="10"/>
        <v>29</v>
      </c>
      <c r="S61" s="18">
        <f t="shared" si="11"/>
        <v>0.391891891891892</v>
      </c>
      <c r="T61" s="13"/>
      <c r="U61" s="13"/>
      <c r="V61" s="13"/>
      <c r="W61" s="13"/>
    </row>
    <row r="62" spans="1:23">
      <c r="A62" s="17">
        <v>58</v>
      </c>
      <c r="B62" s="22" t="s">
        <v>1559</v>
      </c>
      <c r="C62" s="22" t="s">
        <v>1560</v>
      </c>
      <c r="D62" s="23">
        <v>2.79</v>
      </c>
      <c r="E62" s="17">
        <f t="shared" si="0"/>
        <v>49.1939546599496</v>
      </c>
      <c r="F62" s="17">
        <f t="shared" si="1"/>
        <v>65</v>
      </c>
      <c r="G62" s="18">
        <f t="shared" si="2"/>
        <v>0.878378378378378</v>
      </c>
      <c r="H62" s="24">
        <v>28</v>
      </c>
      <c r="I62" s="17">
        <f t="shared" si="3"/>
        <v>5.49019607843137</v>
      </c>
      <c r="J62" s="17">
        <f t="shared" si="4"/>
        <v>61</v>
      </c>
      <c r="K62" s="18">
        <f t="shared" si="5"/>
        <v>0.824324324324324</v>
      </c>
      <c r="L62" s="17">
        <v>0</v>
      </c>
      <c r="M62" s="17">
        <f t="shared" si="6"/>
        <v>0</v>
      </c>
      <c r="N62" s="17">
        <f t="shared" si="7"/>
        <v>16</v>
      </c>
      <c r="O62" s="18">
        <f t="shared" si="8"/>
        <v>0.216216216216216</v>
      </c>
      <c r="P62" s="17">
        <v>0</v>
      </c>
      <c r="Q62" s="17">
        <f t="shared" si="9"/>
        <v>54.684150738381</v>
      </c>
      <c r="R62" s="17">
        <f t="shared" si="10"/>
        <v>69</v>
      </c>
      <c r="S62" s="18">
        <f t="shared" si="11"/>
        <v>0.932432432432432</v>
      </c>
      <c r="T62" s="13"/>
      <c r="U62" s="13"/>
      <c r="V62" s="13"/>
      <c r="W62" s="13"/>
    </row>
    <row r="63" spans="1:23">
      <c r="A63" s="17">
        <v>59</v>
      </c>
      <c r="B63" s="22" t="s">
        <v>1561</v>
      </c>
      <c r="C63" s="22" t="s">
        <v>1562</v>
      </c>
      <c r="D63" s="23">
        <v>3.47</v>
      </c>
      <c r="E63" s="17">
        <f t="shared" si="0"/>
        <v>61.183879093199</v>
      </c>
      <c r="F63" s="17">
        <f t="shared" si="1"/>
        <v>20</v>
      </c>
      <c r="G63" s="18">
        <f t="shared" si="2"/>
        <v>0.27027027027027</v>
      </c>
      <c r="H63" s="24">
        <v>44</v>
      </c>
      <c r="I63" s="17">
        <f t="shared" si="3"/>
        <v>8.62745098039216</v>
      </c>
      <c r="J63" s="17">
        <f t="shared" si="4"/>
        <v>31</v>
      </c>
      <c r="K63" s="18">
        <f t="shared" si="5"/>
        <v>0.418918918918919</v>
      </c>
      <c r="L63" s="17">
        <v>0</v>
      </c>
      <c r="M63" s="17">
        <f t="shared" si="6"/>
        <v>0</v>
      </c>
      <c r="N63" s="17">
        <f t="shared" si="7"/>
        <v>16</v>
      </c>
      <c r="O63" s="18">
        <f t="shared" si="8"/>
        <v>0.216216216216216</v>
      </c>
      <c r="P63" s="17">
        <v>0</v>
      </c>
      <c r="Q63" s="17">
        <f t="shared" si="9"/>
        <v>69.8113300735912</v>
      </c>
      <c r="R63" s="17">
        <f t="shared" si="10"/>
        <v>23</v>
      </c>
      <c r="S63" s="18">
        <f t="shared" si="11"/>
        <v>0.310810810810811</v>
      </c>
      <c r="T63" s="13"/>
      <c r="U63" s="13"/>
      <c r="V63" s="13"/>
      <c r="W63" s="13"/>
    </row>
    <row r="64" spans="1:23">
      <c r="A64" s="17">
        <v>60</v>
      </c>
      <c r="B64" s="22" t="s">
        <v>1563</v>
      </c>
      <c r="C64" s="22" t="s">
        <v>1564</v>
      </c>
      <c r="D64" s="23">
        <v>3.45</v>
      </c>
      <c r="E64" s="17">
        <f t="shared" si="0"/>
        <v>60.831234256927</v>
      </c>
      <c r="F64" s="17">
        <f t="shared" si="1"/>
        <v>21</v>
      </c>
      <c r="G64" s="18">
        <f t="shared" si="2"/>
        <v>0.283783783783784</v>
      </c>
      <c r="H64" s="24">
        <v>45</v>
      </c>
      <c r="I64" s="17">
        <f t="shared" si="3"/>
        <v>8.82352941176471</v>
      </c>
      <c r="J64" s="17">
        <f t="shared" si="4"/>
        <v>27</v>
      </c>
      <c r="K64" s="18">
        <f t="shared" si="5"/>
        <v>0.364864864864865</v>
      </c>
      <c r="L64" s="17">
        <v>0</v>
      </c>
      <c r="M64" s="17">
        <f t="shared" si="6"/>
        <v>0</v>
      </c>
      <c r="N64" s="17">
        <f t="shared" si="7"/>
        <v>16</v>
      </c>
      <c r="O64" s="18">
        <f t="shared" si="8"/>
        <v>0.216216216216216</v>
      </c>
      <c r="P64" s="17">
        <v>0</v>
      </c>
      <c r="Q64" s="17">
        <f t="shared" si="9"/>
        <v>69.6547636686917</v>
      </c>
      <c r="R64" s="17">
        <f t="shared" si="10"/>
        <v>24</v>
      </c>
      <c r="S64" s="18">
        <f t="shared" si="11"/>
        <v>0.324324324324324</v>
      </c>
      <c r="T64" s="13"/>
      <c r="U64" s="13"/>
      <c r="V64" s="13"/>
      <c r="W64" s="13"/>
    </row>
    <row r="65" spans="1:23">
      <c r="A65" s="17">
        <v>61</v>
      </c>
      <c r="B65" s="22" t="s">
        <v>1565</v>
      </c>
      <c r="C65" s="22" t="s">
        <v>1566</v>
      </c>
      <c r="D65" s="23">
        <v>3.26</v>
      </c>
      <c r="E65" s="17">
        <f t="shared" si="0"/>
        <v>57.4811083123426</v>
      </c>
      <c r="F65" s="17">
        <f t="shared" si="1"/>
        <v>34</v>
      </c>
      <c r="G65" s="18">
        <f t="shared" si="2"/>
        <v>0.459459459459459</v>
      </c>
      <c r="H65" s="24">
        <v>53</v>
      </c>
      <c r="I65" s="17">
        <f t="shared" si="3"/>
        <v>10.3921568627451</v>
      </c>
      <c r="J65" s="17">
        <f t="shared" si="4"/>
        <v>12</v>
      </c>
      <c r="K65" s="18">
        <f t="shared" si="5"/>
        <v>0.162162162162162</v>
      </c>
      <c r="L65" s="17">
        <v>26.6</v>
      </c>
      <c r="M65" s="17">
        <f t="shared" si="6"/>
        <v>26.6</v>
      </c>
      <c r="N65" s="17">
        <f t="shared" si="7"/>
        <v>4</v>
      </c>
      <c r="O65" s="18">
        <f t="shared" si="8"/>
        <v>0.0540540540540541</v>
      </c>
      <c r="P65" s="17">
        <v>0</v>
      </c>
      <c r="Q65" s="17">
        <f t="shared" si="9"/>
        <v>94.4732651750877</v>
      </c>
      <c r="R65" s="17">
        <f t="shared" si="10"/>
        <v>8</v>
      </c>
      <c r="S65" s="18">
        <f t="shared" si="11"/>
        <v>0.108108108108108</v>
      </c>
      <c r="T65" s="13"/>
      <c r="U65" s="13"/>
      <c r="V65" s="13"/>
      <c r="W65" s="13"/>
    </row>
    <row r="66" spans="1:23">
      <c r="A66" s="17">
        <v>62</v>
      </c>
      <c r="B66" s="22" t="s">
        <v>1567</v>
      </c>
      <c r="C66" s="22" t="s">
        <v>1568</v>
      </c>
      <c r="D66" s="23">
        <v>3.37</v>
      </c>
      <c r="E66" s="17">
        <f t="shared" si="0"/>
        <v>59.4206549118388</v>
      </c>
      <c r="F66" s="17">
        <f t="shared" si="1"/>
        <v>26</v>
      </c>
      <c r="G66" s="18">
        <f t="shared" si="2"/>
        <v>0.351351351351351</v>
      </c>
      <c r="H66" s="24">
        <v>42</v>
      </c>
      <c r="I66" s="17">
        <f t="shared" si="3"/>
        <v>8.23529411764706</v>
      </c>
      <c r="J66" s="17">
        <f t="shared" si="4"/>
        <v>36</v>
      </c>
      <c r="K66" s="18">
        <f t="shared" si="5"/>
        <v>0.486486486486487</v>
      </c>
      <c r="L66" s="17">
        <v>0</v>
      </c>
      <c r="M66" s="17">
        <f t="shared" si="6"/>
        <v>0</v>
      </c>
      <c r="N66" s="17">
        <f t="shared" si="7"/>
        <v>16</v>
      </c>
      <c r="O66" s="18">
        <f t="shared" si="8"/>
        <v>0.216216216216216</v>
      </c>
      <c r="P66" s="17">
        <v>0</v>
      </c>
      <c r="Q66" s="17">
        <f t="shared" si="9"/>
        <v>67.6559490294859</v>
      </c>
      <c r="R66" s="17">
        <f t="shared" si="10"/>
        <v>28</v>
      </c>
      <c r="S66" s="18">
        <f t="shared" si="11"/>
        <v>0.378378378378378</v>
      </c>
      <c r="T66" s="13"/>
      <c r="U66" s="13"/>
      <c r="V66" s="13"/>
      <c r="W66" s="13"/>
    </row>
    <row r="67" spans="1:23">
      <c r="A67" s="17">
        <v>63</v>
      </c>
      <c r="B67" s="22" t="s">
        <v>1569</v>
      </c>
      <c r="C67" s="22" t="s">
        <v>1570</v>
      </c>
      <c r="D67" s="23">
        <v>3.74</v>
      </c>
      <c r="E67" s="17">
        <f t="shared" si="0"/>
        <v>65.9445843828715</v>
      </c>
      <c r="F67" s="17">
        <f t="shared" si="1"/>
        <v>8</v>
      </c>
      <c r="G67" s="18">
        <f t="shared" si="2"/>
        <v>0.108108108108108</v>
      </c>
      <c r="H67" s="24">
        <v>61</v>
      </c>
      <c r="I67" s="17">
        <f t="shared" si="3"/>
        <v>11.9607843137255</v>
      </c>
      <c r="J67" s="17">
        <f t="shared" si="4"/>
        <v>4</v>
      </c>
      <c r="K67" s="18">
        <f t="shared" si="5"/>
        <v>0.0540540540540541</v>
      </c>
      <c r="L67" s="17">
        <v>28</v>
      </c>
      <c r="M67" s="17">
        <f t="shared" si="6"/>
        <v>28</v>
      </c>
      <c r="N67" s="17">
        <f t="shared" si="7"/>
        <v>3</v>
      </c>
      <c r="O67" s="18">
        <f t="shared" si="8"/>
        <v>0.0405405405405405</v>
      </c>
      <c r="P67" s="17">
        <v>0</v>
      </c>
      <c r="Q67" s="17">
        <f t="shared" si="9"/>
        <v>105.905368696597</v>
      </c>
      <c r="R67" s="17">
        <f t="shared" si="10"/>
        <v>3</v>
      </c>
      <c r="S67" s="18">
        <f t="shared" si="11"/>
        <v>0.0405405405405405</v>
      </c>
      <c r="T67" s="13"/>
      <c r="U67" s="13"/>
      <c r="V67" s="13"/>
      <c r="W67" s="13"/>
    </row>
    <row r="68" spans="1:23">
      <c r="A68" s="17">
        <v>64</v>
      </c>
      <c r="B68" s="22" t="s">
        <v>1571</v>
      </c>
      <c r="C68" s="22" t="s">
        <v>1572</v>
      </c>
      <c r="D68" s="23">
        <v>2.91</v>
      </c>
      <c r="E68" s="17">
        <f t="shared" si="0"/>
        <v>51.3098236775819</v>
      </c>
      <c r="F68" s="17">
        <f t="shared" si="1"/>
        <v>60</v>
      </c>
      <c r="G68" s="18">
        <f t="shared" si="2"/>
        <v>0.810810810810811</v>
      </c>
      <c r="H68" s="24">
        <v>45</v>
      </c>
      <c r="I68" s="17">
        <f t="shared" si="3"/>
        <v>8.82352941176471</v>
      </c>
      <c r="J68" s="17">
        <f t="shared" si="4"/>
        <v>27</v>
      </c>
      <c r="K68" s="18">
        <f t="shared" si="5"/>
        <v>0.364864864864865</v>
      </c>
      <c r="L68" s="17">
        <v>0</v>
      </c>
      <c r="M68" s="17">
        <f t="shared" si="6"/>
        <v>0</v>
      </c>
      <c r="N68" s="17">
        <f t="shared" si="7"/>
        <v>16</v>
      </c>
      <c r="O68" s="18">
        <f t="shared" si="8"/>
        <v>0.216216216216216</v>
      </c>
      <c r="P68" s="17">
        <v>0</v>
      </c>
      <c r="Q68" s="17">
        <f t="shared" si="9"/>
        <v>60.1333530893466</v>
      </c>
      <c r="R68" s="17">
        <f t="shared" si="10"/>
        <v>56</v>
      </c>
      <c r="S68" s="18">
        <f t="shared" si="11"/>
        <v>0.756756756756757</v>
      </c>
      <c r="T68" s="13"/>
      <c r="U68" s="13"/>
      <c r="V68" s="13"/>
      <c r="W68" s="13"/>
    </row>
    <row r="69" spans="1:23">
      <c r="A69" s="17">
        <v>65</v>
      </c>
      <c r="B69" s="22" t="s">
        <v>1573</v>
      </c>
      <c r="C69" s="22" t="s">
        <v>1574</v>
      </c>
      <c r="D69" s="23">
        <v>3.74</v>
      </c>
      <c r="E69" s="17">
        <f t="shared" ref="E69:E78" si="12">D69/MAX($D$5:$D$78)*70</f>
        <v>65.9445843828715</v>
      </c>
      <c r="F69" s="17">
        <f t="shared" ref="F69:F78" si="13">RANK(E69,$E$5:$E$78)</f>
        <v>8</v>
      </c>
      <c r="G69" s="18">
        <f t="shared" ref="G69:G78" si="14">IFERROR(RANK(E69,$E$5:$E$78)/COUNT($E$5:$E$78),0)</f>
        <v>0.108108108108108</v>
      </c>
      <c r="H69" s="24">
        <v>51</v>
      </c>
      <c r="I69" s="17">
        <f t="shared" ref="I69:I78" si="15">H69/MAX($H$5:$H$78)*30</f>
        <v>10</v>
      </c>
      <c r="J69" s="17">
        <f t="shared" ref="J69:J78" si="16">RANK(I69,$I$5:$I$78)</f>
        <v>17</v>
      </c>
      <c r="K69" s="18">
        <f t="shared" ref="K69:K78" si="17">IFERROR(RANK(I69,$I$5:$I$78)/COUNT($I$5:$I$78),0)</f>
        <v>0.22972972972973</v>
      </c>
      <c r="L69" s="17">
        <v>0</v>
      </c>
      <c r="M69" s="17">
        <f t="shared" ref="M69:M78" si="18">IF(L69&gt;=50,50,L69)</f>
        <v>0</v>
      </c>
      <c r="N69" s="17">
        <f t="shared" ref="N69:N78" si="19">RANK(M69,$M$5:$M$78)</f>
        <v>16</v>
      </c>
      <c r="O69" s="18">
        <f t="shared" ref="O69:O78" si="20">IFERROR(RANK(M69,$M$5:$M$78)/COUNT($M$5:$M$78),0)</f>
        <v>0.216216216216216</v>
      </c>
      <c r="P69" s="17">
        <v>0</v>
      </c>
      <c r="Q69" s="17">
        <f t="shared" ref="Q69:Q78" si="21">E69+I69+M69-P69</f>
        <v>75.9445843828715</v>
      </c>
      <c r="R69" s="17">
        <f t="shared" ref="R69:R78" si="22">RANK(Q69,$Q$5:$Q$78)</f>
        <v>14</v>
      </c>
      <c r="S69" s="18">
        <f t="shared" ref="S69:S78" si="23">IFERROR(RANK(Q69,$Q$5:$Q$78)/COUNT($Q$5:$Q$78),0)</f>
        <v>0.189189189189189</v>
      </c>
      <c r="T69" s="13"/>
      <c r="U69" s="13"/>
      <c r="V69" s="13"/>
      <c r="W69" s="13"/>
    </row>
    <row r="70" spans="1:23">
      <c r="A70" s="17">
        <v>66</v>
      </c>
      <c r="B70" s="22" t="s">
        <v>1575</v>
      </c>
      <c r="C70" s="22" t="s">
        <v>1576</v>
      </c>
      <c r="D70" s="23">
        <v>3.24</v>
      </c>
      <c r="E70" s="17">
        <f t="shared" si="12"/>
        <v>57.1284634760705</v>
      </c>
      <c r="F70" s="17">
        <f t="shared" si="13"/>
        <v>36</v>
      </c>
      <c r="G70" s="18">
        <f t="shared" si="14"/>
        <v>0.486486486486487</v>
      </c>
      <c r="H70" s="24">
        <v>37</v>
      </c>
      <c r="I70" s="17">
        <f t="shared" si="15"/>
        <v>7.25490196078431</v>
      </c>
      <c r="J70" s="17">
        <f t="shared" si="16"/>
        <v>44</v>
      </c>
      <c r="K70" s="18">
        <f t="shared" si="17"/>
        <v>0.594594594594595</v>
      </c>
      <c r="L70" s="17">
        <v>0</v>
      </c>
      <c r="M70" s="17">
        <f t="shared" si="18"/>
        <v>0</v>
      </c>
      <c r="N70" s="17">
        <f t="shared" si="19"/>
        <v>16</v>
      </c>
      <c r="O70" s="18">
        <f t="shared" si="20"/>
        <v>0.216216216216216</v>
      </c>
      <c r="P70" s="17">
        <v>0</v>
      </c>
      <c r="Q70" s="17">
        <f t="shared" si="21"/>
        <v>64.3833654368548</v>
      </c>
      <c r="R70" s="17">
        <f t="shared" si="22"/>
        <v>38</v>
      </c>
      <c r="S70" s="18">
        <f t="shared" si="23"/>
        <v>0.513513513513513</v>
      </c>
      <c r="T70" s="13"/>
      <c r="U70" s="13"/>
      <c r="V70" s="13"/>
      <c r="W70" s="13"/>
    </row>
    <row r="71" spans="1:23">
      <c r="A71" s="17">
        <v>67</v>
      </c>
      <c r="B71" s="22" t="s">
        <v>1577</v>
      </c>
      <c r="C71" s="22" t="s">
        <v>1578</v>
      </c>
      <c r="D71" s="23">
        <v>3.25</v>
      </c>
      <c r="E71" s="17">
        <f t="shared" si="12"/>
        <v>57.3047858942065</v>
      </c>
      <c r="F71" s="17">
        <f t="shared" si="13"/>
        <v>35</v>
      </c>
      <c r="G71" s="18">
        <f t="shared" si="14"/>
        <v>0.472972972972973</v>
      </c>
      <c r="H71" s="24">
        <v>24</v>
      </c>
      <c r="I71" s="17">
        <f t="shared" si="15"/>
        <v>4.70588235294118</v>
      </c>
      <c r="J71" s="17">
        <f t="shared" si="16"/>
        <v>69</v>
      </c>
      <c r="K71" s="18">
        <f t="shared" si="17"/>
        <v>0.932432432432432</v>
      </c>
      <c r="L71" s="17">
        <v>0</v>
      </c>
      <c r="M71" s="17">
        <f t="shared" si="18"/>
        <v>0</v>
      </c>
      <c r="N71" s="17">
        <f t="shared" si="19"/>
        <v>16</v>
      </c>
      <c r="O71" s="18">
        <f t="shared" si="20"/>
        <v>0.216216216216216</v>
      </c>
      <c r="P71" s="17">
        <v>0</v>
      </c>
      <c r="Q71" s="17">
        <f t="shared" si="21"/>
        <v>62.0106682471477</v>
      </c>
      <c r="R71" s="17">
        <f t="shared" si="22"/>
        <v>53</v>
      </c>
      <c r="S71" s="18">
        <f t="shared" si="23"/>
        <v>0.716216216216216</v>
      </c>
      <c r="T71" s="13"/>
      <c r="U71" s="13"/>
      <c r="V71" s="13"/>
      <c r="W71" s="13"/>
    </row>
    <row r="72" spans="1:23">
      <c r="A72" s="17">
        <v>68</v>
      </c>
      <c r="B72" s="22" t="s">
        <v>1579</v>
      </c>
      <c r="C72" s="22" t="s">
        <v>1580</v>
      </c>
      <c r="D72" s="23">
        <v>2.7</v>
      </c>
      <c r="E72" s="17">
        <f t="shared" si="12"/>
        <v>47.6070528967254</v>
      </c>
      <c r="F72" s="17">
        <f t="shared" si="13"/>
        <v>69</v>
      </c>
      <c r="G72" s="18">
        <f t="shared" si="14"/>
        <v>0.932432432432432</v>
      </c>
      <c r="H72" s="24">
        <v>31</v>
      </c>
      <c r="I72" s="17">
        <f t="shared" si="15"/>
        <v>6.07843137254902</v>
      </c>
      <c r="J72" s="17">
        <f t="shared" si="16"/>
        <v>52</v>
      </c>
      <c r="K72" s="18">
        <f t="shared" si="17"/>
        <v>0.702702702702703</v>
      </c>
      <c r="L72" s="17">
        <v>6</v>
      </c>
      <c r="M72" s="17">
        <f t="shared" si="18"/>
        <v>6</v>
      </c>
      <c r="N72" s="17">
        <f t="shared" si="19"/>
        <v>12</v>
      </c>
      <c r="O72" s="18">
        <f t="shared" si="20"/>
        <v>0.162162162162162</v>
      </c>
      <c r="P72" s="17">
        <v>0</v>
      </c>
      <c r="Q72" s="17">
        <f t="shared" si="21"/>
        <v>59.6854842692744</v>
      </c>
      <c r="R72" s="17">
        <f t="shared" si="22"/>
        <v>59</v>
      </c>
      <c r="S72" s="18">
        <f t="shared" si="23"/>
        <v>0.797297297297297</v>
      </c>
      <c r="T72" s="13"/>
      <c r="U72" s="13"/>
      <c r="V72" s="13"/>
      <c r="W72" s="13"/>
    </row>
    <row r="73" spans="1:23">
      <c r="A73" s="17">
        <v>69</v>
      </c>
      <c r="B73" s="22" t="s">
        <v>1581</v>
      </c>
      <c r="C73" s="22" t="s">
        <v>1582</v>
      </c>
      <c r="D73" s="23">
        <v>2.81</v>
      </c>
      <c r="E73" s="17">
        <f t="shared" si="12"/>
        <v>49.5465994962217</v>
      </c>
      <c r="F73" s="17">
        <f t="shared" si="13"/>
        <v>64</v>
      </c>
      <c r="G73" s="18">
        <f t="shared" si="14"/>
        <v>0.864864864864865</v>
      </c>
      <c r="H73" s="24">
        <v>49</v>
      </c>
      <c r="I73" s="17">
        <f t="shared" si="15"/>
        <v>9.6078431372549</v>
      </c>
      <c r="J73" s="17">
        <f t="shared" si="16"/>
        <v>22</v>
      </c>
      <c r="K73" s="18">
        <f t="shared" si="17"/>
        <v>0.297297297297297</v>
      </c>
      <c r="L73" s="17">
        <v>0</v>
      </c>
      <c r="M73" s="17">
        <f t="shared" si="18"/>
        <v>0</v>
      </c>
      <c r="N73" s="17">
        <f t="shared" si="19"/>
        <v>16</v>
      </c>
      <c r="O73" s="18">
        <f t="shared" si="20"/>
        <v>0.216216216216216</v>
      </c>
      <c r="P73" s="17">
        <v>0</v>
      </c>
      <c r="Q73" s="17">
        <f t="shared" si="21"/>
        <v>59.1544426334766</v>
      </c>
      <c r="R73" s="17">
        <f t="shared" si="22"/>
        <v>62</v>
      </c>
      <c r="S73" s="18">
        <f t="shared" si="23"/>
        <v>0.837837837837838</v>
      </c>
      <c r="T73" s="13"/>
      <c r="U73" s="13"/>
      <c r="V73" s="13"/>
      <c r="W73" s="13"/>
    </row>
    <row r="74" spans="1:23">
      <c r="A74" s="17">
        <v>70</v>
      </c>
      <c r="B74" s="22" t="s">
        <v>1583</v>
      </c>
      <c r="C74" s="22" t="s">
        <v>1584</v>
      </c>
      <c r="D74" s="23">
        <v>2.95</v>
      </c>
      <c r="E74" s="17">
        <f t="shared" si="12"/>
        <v>52.015113350126</v>
      </c>
      <c r="F74" s="17">
        <f t="shared" si="13"/>
        <v>56</v>
      </c>
      <c r="G74" s="18">
        <f t="shared" si="14"/>
        <v>0.756756756756757</v>
      </c>
      <c r="H74" s="24">
        <v>41</v>
      </c>
      <c r="I74" s="17">
        <f t="shared" si="15"/>
        <v>8.03921568627451</v>
      </c>
      <c r="J74" s="17">
        <f t="shared" si="16"/>
        <v>40</v>
      </c>
      <c r="K74" s="18">
        <f t="shared" si="17"/>
        <v>0.540540540540541</v>
      </c>
      <c r="L74" s="17">
        <v>0</v>
      </c>
      <c r="M74" s="17">
        <f t="shared" si="18"/>
        <v>0</v>
      </c>
      <c r="N74" s="17">
        <f t="shared" si="19"/>
        <v>16</v>
      </c>
      <c r="O74" s="18">
        <f t="shared" si="20"/>
        <v>0.216216216216216</v>
      </c>
      <c r="P74" s="17">
        <v>0</v>
      </c>
      <c r="Q74" s="17">
        <f t="shared" si="21"/>
        <v>60.0543290364005</v>
      </c>
      <c r="R74" s="17">
        <f t="shared" si="22"/>
        <v>57</v>
      </c>
      <c r="S74" s="18">
        <f t="shared" si="23"/>
        <v>0.77027027027027</v>
      </c>
      <c r="T74" s="13"/>
      <c r="U74" s="13"/>
      <c r="V74" s="13"/>
      <c r="W74" s="13"/>
    </row>
    <row r="75" spans="1:23">
      <c r="A75" s="17">
        <v>71</v>
      </c>
      <c r="B75" s="22" t="s">
        <v>1585</v>
      </c>
      <c r="C75" s="22" t="s">
        <v>1586</v>
      </c>
      <c r="D75" s="23">
        <v>3.85</v>
      </c>
      <c r="E75" s="17">
        <f t="shared" si="12"/>
        <v>67.8841309823678</v>
      </c>
      <c r="F75" s="17">
        <f t="shared" si="13"/>
        <v>2</v>
      </c>
      <c r="G75" s="18">
        <f t="shared" si="14"/>
        <v>0.027027027027027</v>
      </c>
      <c r="H75" s="24">
        <v>51</v>
      </c>
      <c r="I75" s="17">
        <f t="shared" si="15"/>
        <v>10</v>
      </c>
      <c r="J75" s="17">
        <f t="shared" si="16"/>
        <v>17</v>
      </c>
      <c r="K75" s="18">
        <f t="shared" si="17"/>
        <v>0.22972972972973</v>
      </c>
      <c r="L75" s="17">
        <v>4</v>
      </c>
      <c r="M75" s="17">
        <f t="shared" si="18"/>
        <v>4</v>
      </c>
      <c r="N75" s="17">
        <f t="shared" si="19"/>
        <v>14</v>
      </c>
      <c r="O75" s="18">
        <f t="shared" si="20"/>
        <v>0.189189189189189</v>
      </c>
      <c r="P75" s="17">
        <v>0</v>
      </c>
      <c r="Q75" s="17">
        <f t="shared" si="21"/>
        <v>81.8841309823678</v>
      </c>
      <c r="R75" s="17">
        <f t="shared" si="22"/>
        <v>10</v>
      </c>
      <c r="S75" s="18">
        <f t="shared" si="23"/>
        <v>0.135135135135135</v>
      </c>
      <c r="T75" s="13"/>
      <c r="U75" s="13"/>
      <c r="V75" s="13"/>
      <c r="W75" s="13"/>
    </row>
    <row r="76" spans="1:23">
      <c r="A76" s="17">
        <v>72</v>
      </c>
      <c r="B76" s="22" t="s">
        <v>1587</v>
      </c>
      <c r="C76" s="22" t="s">
        <v>1588</v>
      </c>
      <c r="D76" s="23">
        <v>3.24</v>
      </c>
      <c r="E76" s="17">
        <f t="shared" si="12"/>
        <v>57.1284634760705</v>
      </c>
      <c r="F76" s="17">
        <f t="shared" si="13"/>
        <v>36</v>
      </c>
      <c r="G76" s="18">
        <f t="shared" si="14"/>
        <v>0.486486486486487</v>
      </c>
      <c r="H76" s="24">
        <v>41</v>
      </c>
      <c r="I76" s="17">
        <f t="shared" si="15"/>
        <v>8.03921568627451</v>
      </c>
      <c r="J76" s="17">
        <f t="shared" si="16"/>
        <v>40</v>
      </c>
      <c r="K76" s="18">
        <f t="shared" si="17"/>
        <v>0.540540540540541</v>
      </c>
      <c r="L76" s="17">
        <v>0</v>
      </c>
      <c r="M76" s="17">
        <f t="shared" si="18"/>
        <v>0</v>
      </c>
      <c r="N76" s="17">
        <f t="shared" si="19"/>
        <v>16</v>
      </c>
      <c r="O76" s="18">
        <f t="shared" si="20"/>
        <v>0.216216216216216</v>
      </c>
      <c r="P76" s="17">
        <v>0</v>
      </c>
      <c r="Q76" s="17">
        <f t="shared" si="21"/>
        <v>65.167679162345</v>
      </c>
      <c r="R76" s="17">
        <f t="shared" si="22"/>
        <v>34</v>
      </c>
      <c r="S76" s="18">
        <f t="shared" si="23"/>
        <v>0.459459459459459</v>
      </c>
      <c r="T76" s="13"/>
      <c r="U76" s="13"/>
      <c r="V76" s="13"/>
      <c r="W76" s="13"/>
    </row>
    <row r="77" spans="1:23">
      <c r="A77" s="17">
        <v>73</v>
      </c>
      <c r="B77" s="22" t="s">
        <v>1589</v>
      </c>
      <c r="C77" s="22" t="s">
        <v>1590</v>
      </c>
      <c r="D77" s="23">
        <v>3.78</v>
      </c>
      <c r="E77" s="17">
        <f t="shared" si="12"/>
        <v>66.6498740554156</v>
      </c>
      <c r="F77" s="17">
        <f t="shared" si="13"/>
        <v>7</v>
      </c>
      <c r="G77" s="18">
        <f t="shared" si="14"/>
        <v>0.0945945945945946</v>
      </c>
      <c r="H77" s="24">
        <v>45</v>
      </c>
      <c r="I77" s="17">
        <f t="shared" si="15"/>
        <v>8.82352941176471</v>
      </c>
      <c r="J77" s="17">
        <f t="shared" si="16"/>
        <v>27</v>
      </c>
      <c r="K77" s="18">
        <f t="shared" si="17"/>
        <v>0.364864864864865</v>
      </c>
      <c r="L77" s="17">
        <v>19</v>
      </c>
      <c r="M77" s="17">
        <f t="shared" si="18"/>
        <v>19</v>
      </c>
      <c r="N77" s="17">
        <f t="shared" si="19"/>
        <v>7</v>
      </c>
      <c r="O77" s="18">
        <f t="shared" si="20"/>
        <v>0.0945945945945946</v>
      </c>
      <c r="P77" s="17">
        <v>0</v>
      </c>
      <c r="Q77" s="17">
        <f t="shared" si="21"/>
        <v>94.4734034671803</v>
      </c>
      <c r="R77" s="17">
        <f t="shared" si="22"/>
        <v>7</v>
      </c>
      <c r="S77" s="18">
        <f t="shared" si="23"/>
        <v>0.0945945945945946</v>
      </c>
      <c r="T77" s="13"/>
      <c r="U77" s="13"/>
      <c r="V77" s="13"/>
      <c r="W77" s="13"/>
    </row>
    <row r="78" spans="1:23">
      <c r="A78" s="17">
        <v>74</v>
      </c>
      <c r="B78" s="22" t="s">
        <v>1591</v>
      </c>
      <c r="C78" s="22" t="s">
        <v>1592</v>
      </c>
      <c r="D78" s="23">
        <v>3.24</v>
      </c>
      <c r="E78" s="17">
        <f t="shared" si="12"/>
        <v>57.1284634760705</v>
      </c>
      <c r="F78" s="17">
        <f t="shared" si="13"/>
        <v>36</v>
      </c>
      <c r="G78" s="18">
        <f t="shared" si="14"/>
        <v>0.486486486486487</v>
      </c>
      <c r="H78" s="24">
        <v>33</v>
      </c>
      <c r="I78" s="17">
        <f t="shared" si="15"/>
        <v>6.47058823529412</v>
      </c>
      <c r="J78" s="17">
        <f t="shared" si="16"/>
        <v>50</v>
      </c>
      <c r="K78" s="18">
        <f t="shared" si="17"/>
        <v>0.675675675675676</v>
      </c>
      <c r="L78" s="17">
        <v>0</v>
      </c>
      <c r="M78" s="17">
        <f t="shared" si="18"/>
        <v>0</v>
      </c>
      <c r="N78" s="17">
        <f t="shared" si="19"/>
        <v>16</v>
      </c>
      <c r="O78" s="18">
        <f t="shared" si="20"/>
        <v>0.216216216216216</v>
      </c>
      <c r="P78" s="17">
        <v>0</v>
      </c>
      <c r="Q78" s="17">
        <f t="shared" si="21"/>
        <v>63.5990517113646</v>
      </c>
      <c r="R78" s="17">
        <f t="shared" si="22"/>
        <v>43</v>
      </c>
      <c r="S78" s="18">
        <f t="shared" si="23"/>
        <v>0.581081081081081</v>
      </c>
      <c r="T78" s="13"/>
      <c r="U78" s="13"/>
      <c r="V78" s="13"/>
      <c r="W78" s="13"/>
    </row>
    <row r="79" spans="1:23">
      <c r="A79" s="13"/>
      <c r="B79" s="13" t="s">
        <v>627</v>
      </c>
      <c r="C79" s="13"/>
      <c r="D79" s="13"/>
      <c r="E79" s="13"/>
      <c r="F79" s="13"/>
      <c r="G79" s="13"/>
      <c r="H79" s="13"/>
      <c r="I79" s="13"/>
      <c r="J79" s="13"/>
      <c r="K79" s="14"/>
      <c r="L79" s="13"/>
      <c r="M79" s="13"/>
      <c r="N79" s="13"/>
      <c r="O79" s="14"/>
      <c r="P79" s="13"/>
      <c r="Q79" s="13"/>
      <c r="R79" s="13"/>
      <c r="S79" s="14"/>
      <c r="T79" s="13"/>
      <c r="U79" s="13"/>
      <c r="V79" s="13"/>
      <c r="W79" s="13"/>
    </row>
    <row r="80" spans="1:23">
      <c r="A80" s="13"/>
      <c r="B80" s="13" t="s">
        <v>628</v>
      </c>
      <c r="C80" s="13"/>
      <c r="D80" s="13"/>
      <c r="E80" s="13"/>
      <c r="F80" s="13"/>
      <c r="G80" s="13"/>
      <c r="H80" s="13"/>
      <c r="I80" s="13"/>
      <c r="J80" s="13"/>
      <c r="K80" s="14"/>
      <c r="L80" s="13"/>
      <c r="M80" s="25" t="s">
        <v>877</v>
      </c>
      <c r="N80" s="25"/>
      <c r="O80" s="25"/>
      <c r="P80" s="25"/>
      <c r="Q80" s="25"/>
      <c r="R80" s="25"/>
      <c r="S80" s="25"/>
      <c r="T80" s="25"/>
      <c r="U80" s="25"/>
      <c r="V80" s="25"/>
      <c r="W80" s="25"/>
    </row>
    <row r="81" spans="1:23">
      <c r="A81" s="13"/>
      <c r="B81" s="13" t="s">
        <v>629</v>
      </c>
      <c r="C81" s="13"/>
      <c r="D81" s="13"/>
      <c r="E81" s="13"/>
      <c r="F81" s="13"/>
      <c r="G81" s="13"/>
      <c r="H81" s="13"/>
      <c r="I81" s="13"/>
      <c r="J81" s="13"/>
      <c r="K81" s="14"/>
      <c r="L81" s="13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</row>
    <row r="82" spans="1:23">
      <c r="A82" s="13"/>
      <c r="B82" s="13" t="s">
        <v>630</v>
      </c>
      <c r="C82" s="13"/>
      <c r="D82" s="13"/>
      <c r="E82" s="13"/>
      <c r="F82" s="13"/>
      <c r="G82" s="13"/>
      <c r="H82" s="13"/>
      <c r="I82" s="13"/>
      <c r="J82" s="13"/>
      <c r="K82" s="14"/>
      <c r="L82" s="13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</row>
    <row r="83" spans="1:23">
      <c r="A83" s="13"/>
      <c r="B83" s="13"/>
      <c r="C83" s="13"/>
      <c r="D83" s="13"/>
      <c r="E83" s="13"/>
      <c r="F83" s="13"/>
      <c r="G83" s="14"/>
      <c r="H83" s="13"/>
      <c r="I83" s="13"/>
      <c r="J83" s="13"/>
      <c r="K83" s="14"/>
      <c r="L83" s="13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</row>
    <row r="84" spans="1:23">
      <c r="A84" s="13"/>
      <c r="B84" s="13"/>
      <c r="C84" s="13"/>
      <c r="D84" s="13"/>
      <c r="E84" s="13"/>
      <c r="F84" s="13"/>
      <c r="G84" s="14"/>
      <c r="H84" s="13"/>
      <c r="I84" s="13"/>
      <c r="J84" s="13"/>
      <c r="K84" s="14"/>
      <c r="L84" s="13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</row>
  </sheetData>
  <mergeCells count="15">
    <mergeCell ref="B1:C1"/>
    <mergeCell ref="A2:S2"/>
    <mergeCell ref="D3:G3"/>
    <mergeCell ref="H3:K3"/>
    <mergeCell ref="L3:O3"/>
    <mergeCell ref="Q3:S3"/>
    <mergeCell ref="B79:L79"/>
    <mergeCell ref="B80:L80"/>
    <mergeCell ref="B81:L81"/>
    <mergeCell ref="B82:L82"/>
    <mergeCell ref="A3:A4"/>
    <mergeCell ref="B3:B4"/>
    <mergeCell ref="C3:C4"/>
    <mergeCell ref="P3:P4"/>
    <mergeCell ref="M80:W84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7"/>
  <sheetViews>
    <sheetView workbookViewId="0">
      <selection activeCell="J19" sqref="J19"/>
    </sheetView>
  </sheetViews>
  <sheetFormatPr defaultColWidth="9" defaultRowHeight="20" customHeight="1"/>
  <cols>
    <col min="1" max="1" width="5.6283185840708" style="1" customWidth="1"/>
    <col min="2" max="2" width="11.5044247787611" style="1" customWidth="1"/>
    <col min="3" max="5" width="9" style="1"/>
    <col min="6" max="6" width="6.50442477876106" style="1" customWidth="1"/>
    <col min="7" max="7" width="15.5044247787611" style="1" customWidth="1"/>
    <col min="8" max="8" width="10.6283185840708" style="1" customWidth="1"/>
    <col min="9" max="16384" width="9" style="1"/>
  </cols>
  <sheetData>
    <row r="1" s="1" customFormat="1" customHeight="1" spans="1:13">
      <c r="A1" s="2" t="s">
        <v>1593</v>
      </c>
      <c r="B1" s="2"/>
      <c r="F1" s="3"/>
      <c r="G1" s="3"/>
      <c r="K1" s="4"/>
      <c r="L1" s="5"/>
      <c r="M1" s="4"/>
    </row>
    <row r="2" s="1" customFormat="1" ht="33" customHeight="1" spans="1:13">
      <c r="A2" s="6" t="s">
        <v>1594</v>
      </c>
      <c r="B2" s="6"/>
      <c r="C2" s="6"/>
      <c r="D2" s="6"/>
      <c r="E2" s="6"/>
      <c r="F2" s="6"/>
      <c r="G2" s="6"/>
      <c r="H2" s="6"/>
      <c r="I2" s="7"/>
      <c r="J2" s="7"/>
      <c r="K2" s="7"/>
      <c r="L2" s="7"/>
    </row>
    <row r="3" s="1" customFormat="1" customHeight="1" spans="1:13">
      <c r="A3" s="8" t="s">
        <v>2</v>
      </c>
      <c r="B3" s="8" t="s">
        <v>1595</v>
      </c>
      <c r="C3" s="8" t="s">
        <v>1596</v>
      </c>
      <c r="D3" s="8" t="s">
        <v>3</v>
      </c>
      <c r="E3" s="8" t="s">
        <v>4</v>
      </c>
      <c r="F3" s="8" t="s">
        <v>1597</v>
      </c>
      <c r="G3" s="8" t="s">
        <v>1598</v>
      </c>
      <c r="H3" s="8" t="s">
        <v>1599</v>
      </c>
      <c r="J3" s="9" t="s">
        <v>1600</v>
      </c>
      <c r="K3" s="9"/>
      <c r="L3" s="9"/>
      <c r="M3" s="9"/>
    </row>
    <row r="4" s="1" customFormat="1" customHeight="1" spans="1:13">
      <c r="A4" s="10"/>
      <c r="B4" s="10"/>
      <c r="C4" s="10"/>
      <c r="D4" s="10"/>
      <c r="E4" s="10"/>
      <c r="F4" s="10"/>
      <c r="G4" s="10"/>
      <c r="H4" s="10"/>
      <c r="J4" s="9"/>
      <c r="K4" s="9"/>
      <c r="L4" s="9"/>
      <c r="M4" s="9"/>
    </row>
    <row r="5" s="1" customFormat="1" customHeight="1" spans="1:13">
      <c r="A5" s="10"/>
      <c r="B5" s="10"/>
      <c r="C5" s="10"/>
      <c r="D5" s="10"/>
      <c r="E5" s="10"/>
      <c r="F5" s="10"/>
      <c r="G5" s="10"/>
      <c r="H5" s="10"/>
      <c r="J5" s="9"/>
      <c r="K5" s="9"/>
      <c r="L5" s="9"/>
      <c r="M5" s="9"/>
    </row>
    <row r="6" s="1" customFormat="1" customHeight="1" spans="1:13">
      <c r="A6" s="10"/>
      <c r="B6" s="10"/>
      <c r="C6" s="10"/>
      <c r="D6" s="10"/>
      <c r="E6" s="10"/>
      <c r="F6" s="10"/>
      <c r="G6" s="10"/>
      <c r="H6" s="10"/>
      <c r="J6" s="9"/>
      <c r="K6" s="9"/>
      <c r="L6" s="9"/>
      <c r="M6" s="9"/>
    </row>
    <row r="7" s="1" customFormat="1" customHeight="1" spans="1:13">
      <c r="A7" s="10"/>
      <c r="B7" s="10"/>
      <c r="C7" s="10"/>
      <c r="D7" s="10"/>
      <c r="E7" s="10"/>
      <c r="F7" s="10"/>
      <c r="G7" s="10"/>
      <c r="H7" s="10"/>
      <c r="J7" s="9"/>
      <c r="K7" s="9"/>
      <c r="L7" s="9"/>
      <c r="M7" s="9"/>
    </row>
    <row r="8" s="1" customFormat="1" customHeight="1" spans="1:13">
      <c r="A8" s="10"/>
      <c r="B8" s="10"/>
      <c r="C8" s="10"/>
      <c r="D8" s="10"/>
      <c r="E8" s="10"/>
      <c r="F8" s="10"/>
      <c r="G8" s="10"/>
      <c r="H8" s="10"/>
      <c r="J8" s="9"/>
      <c r="K8" s="9"/>
      <c r="L8" s="9"/>
      <c r="M8" s="9"/>
    </row>
    <row r="9" s="1" customFormat="1" customHeight="1" spans="1:13">
      <c r="A9" s="10"/>
      <c r="B9" s="10"/>
      <c r="C9" s="10"/>
      <c r="D9" s="10"/>
      <c r="E9" s="10"/>
      <c r="F9" s="10"/>
      <c r="G9" s="10"/>
      <c r="H9" s="10"/>
      <c r="J9" s="9"/>
      <c r="K9" s="9"/>
      <c r="L9" s="9"/>
      <c r="M9" s="9"/>
    </row>
    <row r="10" s="1" customFormat="1" customHeight="1" spans="1:13">
      <c r="A10" s="10"/>
      <c r="B10" s="10"/>
      <c r="C10" s="10"/>
      <c r="D10" s="10"/>
      <c r="E10" s="10"/>
      <c r="F10" s="10"/>
      <c r="G10" s="10"/>
      <c r="H10" s="10"/>
      <c r="J10" s="9"/>
      <c r="K10" s="9"/>
      <c r="L10" s="9"/>
      <c r="M10" s="9"/>
    </row>
    <row r="11" s="1" customFormat="1" customHeight="1" spans="1:13">
      <c r="A11" s="10"/>
      <c r="B11" s="10"/>
      <c r="C11" s="10"/>
      <c r="D11" s="10"/>
      <c r="E11" s="10"/>
      <c r="F11" s="10"/>
      <c r="G11" s="10"/>
      <c r="H11" s="10"/>
      <c r="J11" s="9"/>
      <c r="K11" s="9"/>
      <c r="L11" s="9"/>
      <c r="M11" s="9"/>
    </row>
    <row r="12" s="1" customFormat="1" customHeight="1" spans="1:13">
      <c r="A12" s="10"/>
      <c r="B12" s="10"/>
      <c r="C12" s="10"/>
      <c r="D12" s="10"/>
      <c r="E12" s="10"/>
      <c r="F12" s="10"/>
      <c r="G12" s="10"/>
      <c r="H12" s="10"/>
      <c r="J12" s="9"/>
      <c r="K12" s="9"/>
      <c r="L12" s="9"/>
      <c r="M12" s="9"/>
    </row>
    <row r="13" s="1" customFormat="1" customHeight="1" spans="1:13">
      <c r="A13" s="10"/>
      <c r="B13" s="10"/>
      <c r="C13" s="10"/>
      <c r="D13" s="10"/>
      <c r="E13" s="10"/>
      <c r="F13" s="10"/>
      <c r="G13" s="10"/>
      <c r="H13" s="10"/>
      <c r="J13" s="9"/>
      <c r="K13" s="9"/>
      <c r="L13" s="9"/>
      <c r="M13" s="9"/>
    </row>
    <row r="14" s="1" customFormat="1" customHeight="1" spans="1:13">
      <c r="A14" s="10"/>
      <c r="B14" s="10"/>
      <c r="C14" s="10"/>
      <c r="D14" s="10"/>
      <c r="E14" s="10"/>
      <c r="F14" s="10"/>
      <c r="G14" s="10"/>
      <c r="H14" s="10"/>
    </row>
    <row r="15" s="1" customFormat="1" customHeight="1" spans="1:13">
      <c r="A15" s="10"/>
      <c r="B15" s="10"/>
      <c r="C15" s="10"/>
      <c r="D15" s="10"/>
      <c r="E15" s="10"/>
      <c r="F15" s="10"/>
      <c r="G15" s="10"/>
      <c r="H15" s="10"/>
    </row>
    <row r="16" s="1" customFormat="1" customHeight="1" spans="1:13">
      <c r="A16" s="10"/>
      <c r="B16" s="10"/>
      <c r="C16" s="10"/>
      <c r="D16" s="10"/>
      <c r="E16" s="10"/>
      <c r="F16" s="10"/>
      <c r="G16" s="10"/>
      <c r="H16" s="10"/>
    </row>
    <row r="17" s="1" customFormat="1" customHeight="1" spans="1:8">
      <c r="A17" s="10"/>
      <c r="B17" s="10"/>
      <c r="C17" s="10"/>
      <c r="D17" s="10"/>
      <c r="E17" s="10"/>
      <c r="F17" s="10"/>
      <c r="G17" s="10"/>
      <c r="H17" s="10"/>
    </row>
    <row r="18" s="1" customFormat="1" customHeight="1" spans="1:8">
      <c r="A18" s="10"/>
      <c r="B18" s="10"/>
      <c r="C18" s="10"/>
      <c r="D18" s="10"/>
      <c r="E18" s="10"/>
      <c r="F18" s="10"/>
      <c r="G18" s="10"/>
      <c r="H18" s="10"/>
    </row>
    <row r="19" s="1" customFormat="1" customHeight="1" spans="1:8">
      <c r="A19" s="10"/>
      <c r="B19" s="10"/>
      <c r="C19" s="10"/>
      <c r="D19" s="10"/>
      <c r="E19" s="10"/>
      <c r="F19" s="10"/>
      <c r="G19" s="10"/>
      <c r="H19" s="10"/>
    </row>
    <row r="20" s="1" customFormat="1" customHeight="1" spans="1:8">
      <c r="A20" s="10"/>
      <c r="B20" s="10"/>
      <c r="C20" s="10"/>
      <c r="D20" s="10"/>
      <c r="E20" s="10"/>
      <c r="F20" s="10"/>
      <c r="G20" s="10"/>
      <c r="H20" s="10"/>
    </row>
    <row r="21" s="1" customFormat="1" customHeight="1" spans="1:8">
      <c r="A21" s="10"/>
      <c r="B21" s="10"/>
      <c r="C21" s="10"/>
      <c r="D21" s="10"/>
      <c r="E21" s="10"/>
      <c r="F21" s="10"/>
      <c r="G21" s="10"/>
      <c r="H21" s="10"/>
    </row>
    <row r="22" s="1" customFormat="1" customHeight="1" spans="1:8">
      <c r="A22" s="10"/>
      <c r="B22" s="10"/>
      <c r="C22" s="10"/>
      <c r="D22" s="10"/>
      <c r="E22" s="10"/>
      <c r="F22" s="10"/>
      <c r="G22" s="10"/>
      <c r="H22" s="10"/>
    </row>
    <row r="23" s="1" customFormat="1" customHeight="1" spans="1:8">
      <c r="A23" s="10"/>
      <c r="B23" s="10"/>
      <c r="C23" s="10"/>
      <c r="D23" s="10"/>
      <c r="E23" s="10"/>
      <c r="F23" s="10"/>
      <c r="G23" s="10"/>
      <c r="H23" s="10"/>
    </row>
    <row r="25" s="1" customFormat="1" customHeight="1" spans="1:8">
      <c r="F25" s="11" t="s">
        <v>1601</v>
      </c>
      <c r="G25" s="11"/>
    </row>
    <row r="26" s="1" customFormat="1" customHeight="1" spans="1:8">
      <c r="A26" s="12"/>
      <c r="B26" s="12"/>
      <c r="E26" s="11" t="s">
        <v>1602</v>
      </c>
      <c r="F26" s="11"/>
      <c r="G26" s="11"/>
      <c r="H26" s="12"/>
    </row>
    <row r="27" s="1" customFormat="1" customHeight="1" spans="1:8">
      <c r="A27" s="12"/>
      <c r="B27" s="12"/>
      <c r="E27" s="11" t="s">
        <v>1603</v>
      </c>
      <c r="F27" s="11"/>
      <c r="G27" s="11"/>
      <c r="H27" s="12"/>
    </row>
  </sheetData>
  <mergeCells count="8">
    <mergeCell ref="A1:B1"/>
    <mergeCell ref="A2:H2"/>
    <mergeCell ref="F25:G25"/>
    <mergeCell ref="A26:B26"/>
    <mergeCell ref="E26:G26"/>
    <mergeCell ref="A27:B27"/>
    <mergeCell ref="E27:G27"/>
    <mergeCell ref="J3:M1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金融情况表</vt:lpstr>
      <vt:lpstr>国贸情况表</vt:lpstr>
      <vt:lpstr>金科情况表</vt:lpstr>
      <vt:lpstr>投资情况表</vt:lpstr>
      <vt:lpstr>互金情况表</vt:lpstr>
      <vt:lpstr>金融（专升本）</vt:lpstr>
      <vt:lpstr>国贸（专升本）</vt:lpstr>
      <vt:lpstr>呈报表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ly</cp:lastModifiedBy>
  <dcterms:created xsi:type="dcterms:W3CDTF">2025-09-07T03:01:00Z</dcterms:created>
  <dcterms:modified xsi:type="dcterms:W3CDTF">2026-09-15T08:28:05Z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91072EEE757C40178258CF8E94BD4EC3_13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